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35" windowHeight="7290" activeTab="0"/>
  </bookViews>
  <sheets>
    <sheet name="OBRACUN POS. DOPRINOSA PO GODIN" sheetId="1" r:id="rId1"/>
  </sheets>
  <definedNames>
    <definedName name="_xlnm.Print_Area" localSheetId="0">'OBRACUN POS. DOPRINOSA PO GODIN'!$A$1:$W$119</definedName>
  </definedNames>
  <calcPr fullCalcOnLoad="1"/>
</workbook>
</file>

<file path=xl/sharedStrings.xml><?xml version="1.0" encoding="utf-8"?>
<sst xmlns="http://schemas.openxmlformats.org/spreadsheetml/2006/main" count="220" uniqueCount="45">
  <si>
    <t>BROJ OSI KOJE ZAPOŠLJAVA</t>
  </si>
  <si>
    <t>jan</t>
  </si>
  <si>
    <t>feb</t>
  </si>
  <si>
    <t>mart</t>
  </si>
  <si>
    <t>april</t>
  </si>
  <si>
    <t xml:space="preserve">maj </t>
  </si>
  <si>
    <t>juni</t>
  </si>
  <si>
    <t xml:space="preserve">juli </t>
  </si>
  <si>
    <t>aug</t>
  </si>
  <si>
    <t>sep</t>
  </si>
  <si>
    <t>NEDOSTAJE BROJ ZAPOSLENIH OSI</t>
  </si>
  <si>
    <t>okt</t>
  </si>
  <si>
    <t>nov</t>
  </si>
  <si>
    <t>dec</t>
  </si>
  <si>
    <t>UKUPNO:</t>
  </si>
  <si>
    <t>BROJ ZAPOSLENIH (16 I VIŠE)</t>
  </si>
  <si>
    <t>BROJ ZAPOSLENIH (15 I MANJE)</t>
  </si>
  <si>
    <t>UKUPNE BRUTO PLATE</t>
  </si>
  <si>
    <t>OBAVEZA (25%)</t>
  </si>
  <si>
    <t>OBAVEZA (0,5%)</t>
  </si>
  <si>
    <t>RAZLIKA (25%)</t>
  </si>
  <si>
    <t>RAZLIKA (0,5%)</t>
  </si>
  <si>
    <t>BROJ ZAPOSLENIH (19 I VIŠE)</t>
  </si>
  <si>
    <t>BROJ ZAPOSLENIH (18 I MANJE)</t>
  </si>
  <si>
    <t>BROJ ZAPOSLENIH (24 I VIŠE)</t>
  </si>
  <si>
    <t>BROJ ZAPOSLENIH (23 I MANJE)</t>
  </si>
  <si>
    <t>BROJ OSI KOJE TREBA ZAPOŠLJAVATI (16 I VIŠE)</t>
  </si>
  <si>
    <t>BROJ OSI KOJE TREBA ZAPOŠLJAVATI (15 I MANJE)</t>
  </si>
  <si>
    <t>BROJ OSI KOJE TREBA ZAPOŠLJAVATI (STVARNO 16 I 1ŠE)</t>
  </si>
  <si>
    <t>BROJ OSI KOJE TREBA ZAPOŠLJAVATI (STVARNO 15 I MANJE)</t>
  </si>
  <si>
    <t>UPLACENO (25%)</t>
  </si>
  <si>
    <t>UPLACENO (0,5%)</t>
  </si>
  <si>
    <t>UKUPNO ZA UPLATITI</t>
  </si>
  <si>
    <t>BROJ OSI KOJE TREBA ZAPOŠLJAVATI (24 I VIŠE)</t>
  </si>
  <si>
    <t>BROJ OSI KOJE TREBA ZAPOŠLJAVATI (23 I MANJE)</t>
  </si>
  <si>
    <t>BROJ OSI KOJE TREBA ZAPOŠLJAVATI (STVARNO 24 I 1ŠE)</t>
  </si>
  <si>
    <t>BROJ OSI KOJE TREBA ZAPOŠLJAVATI (STVARNO 23 I MANJE)</t>
  </si>
  <si>
    <t>BROJ OSI KOJE TREBA ZAPOŠLJAVATI (19 I VIŠE)</t>
  </si>
  <si>
    <t>BROJ OSI KOJE TREBA ZAPOŠLJAVATI (18 I MANJE)</t>
  </si>
  <si>
    <t>BROJ OSI KOJE TREBA ZAPOŠLJAVATI (STVARNO 19 I 1ŠE)</t>
  </si>
  <si>
    <t>BROJ OSI KOJE TREBA ZAPOŠLJAVATI (STVARNO 18 I MANJE)</t>
  </si>
  <si>
    <t>Naziv:</t>
  </si>
  <si>
    <t>ID:</t>
  </si>
  <si>
    <t>PROSJEČNA PLATA FBiH</t>
  </si>
  <si>
    <t>TABELA ZA OBRAČUN POSEBNOG DOPRINOSA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</si>
</sst>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" fontId="0" fillId="34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14" borderId="10" xfId="0" applyFill="1" applyBorder="1" applyAlignment="1">
      <alignment horizontal="center"/>
    </xf>
    <xf numFmtId="2" fontId="0" fillId="14" borderId="10" xfId="0" applyNumberFormat="1" applyFill="1" applyBorder="1" applyAlignment="1">
      <alignment/>
    </xf>
    <xf numFmtId="0" fontId="0" fillId="14" borderId="10" xfId="0" applyFill="1" applyBorder="1" applyAlignment="1">
      <alignment/>
    </xf>
    <xf numFmtId="0" fontId="0" fillId="2" borderId="10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2" fontId="4" fillId="33" borderId="1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6" fillId="0" borderId="11" xfId="0" applyFont="1" applyBorder="1" applyAlignment="1">
      <alignment horizontal="center" vertical="center"/>
    </xf>
    <xf numFmtId="0" fontId="36" fillId="14" borderId="12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9" fontId="36" fillId="14" borderId="12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10" fontId="36" fillId="0" borderId="12" xfId="0" applyNumberFormat="1" applyFont="1" applyBorder="1" applyAlignment="1">
      <alignment horizontal="center" vertical="center" wrapText="1"/>
    </xf>
    <xf numFmtId="0" fontId="36" fillId="35" borderId="13" xfId="0" applyFont="1" applyFill="1" applyBorder="1" applyAlignment="1">
      <alignment horizontal="center" vertical="center" wrapText="1"/>
    </xf>
    <xf numFmtId="16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16" fontId="0" fillId="0" borderId="14" xfId="0" applyNumberFormat="1" applyFill="1" applyBorder="1" applyAlignment="1">
      <alignment/>
    </xf>
    <xf numFmtId="16" fontId="38" fillId="0" borderId="16" xfId="0" applyNumberFormat="1" applyFont="1" applyFill="1" applyBorder="1" applyAlignment="1">
      <alignment horizontal="center"/>
    </xf>
    <xf numFmtId="2" fontId="38" fillId="0" borderId="16" xfId="0" applyNumberFormat="1" applyFont="1" applyBorder="1" applyAlignment="1">
      <alignment/>
    </xf>
    <xf numFmtId="2" fontId="38" fillId="33" borderId="16" xfId="0" applyNumberFormat="1" applyFont="1" applyFill="1" applyBorder="1" applyAlignment="1">
      <alignment/>
    </xf>
    <xf numFmtId="2" fontId="38" fillId="0" borderId="16" xfId="0" applyNumberFormat="1" applyFont="1" applyFill="1" applyBorder="1" applyAlignment="1">
      <alignment/>
    </xf>
    <xf numFmtId="2" fontId="38" fillId="35" borderId="17" xfId="0" applyNumberFormat="1" applyFont="1" applyFill="1" applyBorder="1" applyAlignment="1">
      <alignment/>
    </xf>
    <xf numFmtId="2" fontId="0" fillId="14" borderId="10" xfId="0" applyNumberFormat="1" applyFill="1" applyBorder="1" applyAlignment="1">
      <alignment horizontal="center"/>
    </xf>
    <xf numFmtId="4" fontId="0" fillId="14" borderId="10" xfId="0" applyNumberFormat="1" applyFill="1" applyBorder="1" applyAlignment="1">
      <alignment horizontal="center"/>
    </xf>
    <xf numFmtId="16" fontId="0" fillId="36" borderId="14" xfId="0" applyNumberForma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2" fontId="0" fillId="36" borderId="15" xfId="0" applyNumberFormat="1" applyFill="1" applyBorder="1" applyAlignment="1">
      <alignment/>
    </xf>
    <xf numFmtId="2" fontId="4" fillId="36" borderId="10" xfId="0" applyNumberFormat="1" applyFont="1" applyFill="1" applyBorder="1" applyAlignment="1">
      <alignment/>
    </xf>
    <xf numFmtId="0" fontId="36" fillId="0" borderId="0" xfId="0" applyFont="1" applyAlignment="1">
      <alignment horizontal="right"/>
    </xf>
    <xf numFmtId="0" fontId="36" fillId="0" borderId="18" xfId="0" applyFont="1" applyBorder="1" applyAlignment="1">
      <alignment/>
    </xf>
    <xf numFmtId="16" fontId="38" fillId="0" borderId="19" xfId="0" applyNumberFormat="1" applyFont="1" applyFill="1" applyBorder="1" applyAlignment="1">
      <alignment horizontal="center" wrapText="1"/>
    </xf>
    <xf numFmtId="16" fontId="38" fillId="0" borderId="20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" fontId="39" fillId="0" borderId="22" xfId="0" applyNumberFormat="1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18"/>
  <sheetViews>
    <sheetView tabSelected="1" zoomScale="70" zoomScaleNormal="70" zoomScalePageLayoutView="0" workbookViewId="0" topLeftCell="A1">
      <selection activeCell="J26" sqref="J26"/>
    </sheetView>
  </sheetViews>
  <sheetFormatPr defaultColWidth="9.140625" defaultRowHeight="15"/>
  <cols>
    <col min="1" max="1" width="2.57421875" style="0" customWidth="1"/>
    <col min="3" max="4" width="19.00390625" style="0" customWidth="1"/>
    <col min="5" max="8" width="19.28125" style="0" customWidth="1"/>
    <col min="9" max="9" width="15.140625" style="0" customWidth="1"/>
    <col min="10" max="10" width="13.421875" style="0" customWidth="1"/>
    <col min="11" max="11" width="10.57421875" style="0" customWidth="1"/>
    <col min="12" max="15" width="16.00390625" style="0" customWidth="1"/>
    <col min="16" max="17" width="12.00390625" style="0" customWidth="1"/>
    <col min="18" max="20" width="11.57421875" style="0" customWidth="1"/>
    <col min="21" max="21" width="10.7109375" style="0" customWidth="1"/>
    <col min="23" max="23" width="4.421875" style="0" customWidth="1"/>
  </cols>
  <sheetData>
    <row r="2" spans="4:17" ht="15">
      <c r="D2" s="53" t="s">
        <v>44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4:17" ht="15"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4:17" ht="15"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4:17" ht="15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3:5" ht="18.75">
      <c r="C6" s="46" t="s">
        <v>41</v>
      </c>
      <c r="D6" s="52"/>
      <c r="E6" s="52"/>
    </row>
    <row r="7" spans="3:5" ht="21">
      <c r="C7" s="46" t="s">
        <v>42</v>
      </c>
      <c r="D7" s="51"/>
      <c r="E7" s="51"/>
    </row>
    <row r="8" spans="3:4" ht="15.75" thickBot="1">
      <c r="C8" s="46"/>
      <c r="D8" s="47"/>
    </row>
    <row r="9" spans="2:22" s="17" customFormat="1" ht="75">
      <c r="B9" s="18">
        <v>2017</v>
      </c>
      <c r="C9" s="19" t="s">
        <v>15</v>
      </c>
      <c r="D9" s="20" t="s">
        <v>16</v>
      </c>
      <c r="E9" s="21" t="s">
        <v>26</v>
      </c>
      <c r="F9" s="21" t="s">
        <v>27</v>
      </c>
      <c r="G9" s="21" t="s">
        <v>28</v>
      </c>
      <c r="H9" s="21" t="s">
        <v>29</v>
      </c>
      <c r="I9" s="22" t="s">
        <v>0</v>
      </c>
      <c r="J9" s="19" t="s">
        <v>43</v>
      </c>
      <c r="K9" s="23">
        <v>0.25</v>
      </c>
      <c r="L9" s="24" t="s">
        <v>10</v>
      </c>
      <c r="M9" s="24" t="s">
        <v>10</v>
      </c>
      <c r="N9" s="20" t="s">
        <v>17</v>
      </c>
      <c r="O9" s="25">
        <v>0.005</v>
      </c>
      <c r="P9" s="24" t="s">
        <v>18</v>
      </c>
      <c r="Q9" s="24" t="s">
        <v>19</v>
      </c>
      <c r="R9" s="22" t="s">
        <v>30</v>
      </c>
      <c r="S9" s="22" t="s">
        <v>31</v>
      </c>
      <c r="T9" s="24" t="s">
        <v>20</v>
      </c>
      <c r="U9" s="24" t="s">
        <v>21</v>
      </c>
      <c r="V9" s="26" t="s">
        <v>32</v>
      </c>
    </row>
    <row r="10" spans="2:22" ht="15">
      <c r="B10" s="27" t="s">
        <v>1</v>
      </c>
      <c r="C10" s="8"/>
      <c r="D10" s="9"/>
      <c r="E10" s="5">
        <f>C10/16</f>
        <v>0</v>
      </c>
      <c r="F10" s="5">
        <f>D10/16</f>
        <v>0</v>
      </c>
      <c r="G10" s="4">
        <f>ROUNDDOWN(E10,0)</f>
        <v>0</v>
      </c>
      <c r="H10" s="4">
        <f>ROUNDUP(F10,0)</f>
        <v>0</v>
      </c>
      <c r="I10" s="3"/>
      <c r="J10" s="36">
        <v>859</v>
      </c>
      <c r="K10" s="7">
        <f>J10*25/100</f>
        <v>214.75</v>
      </c>
      <c r="L10" s="11">
        <f>MAX(0,G10-I10)</f>
        <v>0</v>
      </c>
      <c r="M10" s="11">
        <f>MAX(0,H10-I10)</f>
        <v>0</v>
      </c>
      <c r="N10" s="12"/>
      <c r="O10" s="10">
        <f>(N10*0.5)/100</f>
        <v>0</v>
      </c>
      <c r="P10" s="1">
        <f aca="true" t="shared" si="0" ref="P10:P21">K10*L10</f>
        <v>0</v>
      </c>
      <c r="Q10" s="1">
        <f>M10*O10</f>
        <v>0</v>
      </c>
      <c r="R10" s="2"/>
      <c r="S10" s="2"/>
      <c r="T10" s="5">
        <f>P10-R10</f>
        <v>0</v>
      </c>
      <c r="U10" s="1">
        <f>Q10-S10</f>
        <v>0</v>
      </c>
      <c r="V10" s="28">
        <f>T10+U10</f>
        <v>0</v>
      </c>
    </row>
    <row r="11" spans="2:22" ht="15">
      <c r="B11" s="27" t="s">
        <v>2</v>
      </c>
      <c r="C11" s="8"/>
      <c r="D11" s="9"/>
      <c r="E11" s="5">
        <f aca="true" t="shared" si="1" ref="E11:E21">C11/16</f>
        <v>0</v>
      </c>
      <c r="F11" s="5">
        <f aca="true" t="shared" si="2" ref="F11:F21">D11/16</f>
        <v>0</v>
      </c>
      <c r="G11" s="4">
        <f aca="true" t="shared" si="3" ref="G11:G21">ROUNDDOWN(E11,0)</f>
        <v>0</v>
      </c>
      <c r="H11" s="4">
        <f aca="true" t="shared" si="4" ref="H11:H21">ROUNDUP(F11,0)</f>
        <v>0</v>
      </c>
      <c r="I11" s="3"/>
      <c r="J11" s="36">
        <v>834</v>
      </c>
      <c r="K11" s="7">
        <f aca="true" t="shared" si="5" ref="K11:K21">J11*25/100</f>
        <v>208.5</v>
      </c>
      <c r="L11" s="11">
        <f aca="true" t="shared" si="6" ref="L11:L21">MAX(0,G11-I11)</f>
        <v>0</v>
      </c>
      <c r="M11" s="11">
        <f>MAX(0,H11-I11)</f>
        <v>0</v>
      </c>
      <c r="N11" s="12"/>
      <c r="O11" s="10">
        <f>(N11*0.5)/100</f>
        <v>0</v>
      </c>
      <c r="P11" s="1">
        <f t="shared" si="0"/>
        <v>0</v>
      </c>
      <c r="Q11" s="1">
        <f>M11*O11</f>
        <v>0</v>
      </c>
      <c r="R11" s="2"/>
      <c r="S11" s="2"/>
      <c r="T11" s="5">
        <f aca="true" t="shared" si="7" ref="T11:T21">P11-R11</f>
        <v>0</v>
      </c>
      <c r="U11" s="1">
        <f aca="true" t="shared" si="8" ref="U11:U21">Q11-S11</f>
        <v>0</v>
      </c>
      <c r="V11" s="28">
        <f aca="true" t="shared" si="9" ref="V11:V21">T11+U11</f>
        <v>0</v>
      </c>
    </row>
    <row r="12" spans="2:22" s="15" customFormat="1" ht="15">
      <c r="B12" s="29" t="s">
        <v>3</v>
      </c>
      <c r="C12" s="8"/>
      <c r="D12" s="9"/>
      <c r="E12" s="5">
        <f t="shared" si="1"/>
        <v>0</v>
      </c>
      <c r="F12" s="5">
        <f t="shared" si="2"/>
        <v>0</v>
      </c>
      <c r="G12" s="13">
        <f t="shared" si="3"/>
        <v>0</v>
      </c>
      <c r="H12" s="4">
        <f t="shared" si="4"/>
        <v>0</v>
      </c>
      <c r="I12" s="3"/>
      <c r="J12" s="36">
        <v>867</v>
      </c>
      <c r="K12" s="7">
        <f t="shared" si="5"/>
        <v>216.75</v>
      </c>
      <c r="L12" s="11">
        <f t="shared" si="6"/>
        <v>0</v>
      </c>
      <c r="M12" s="11">
        <f>MAX(0,H12-I12)</f>
        <v>0</v>
      </c>
      <c r="N12" s="12"/>
      <c r="O12" s="14">
        <f>(N12*0.5)/100</f>
        <v>0</v>
      </c>
      <c r="P12" s="5">
        <f t="shared" si="0"/>
        <v>0</v>
      </c>
      <c r="Q12" s="5">
        <f>M12*O12</f>
        <v>0</v>
      </c>
      <c r="R12" s="16"/>
      <c r="S12" s="2"/>
      <c r="T12" s="5">
        <f t="shared" si="7"/>
        <v>0</v>
      </c>
      <c r="U12" s="1">
        <f t="shared" si="8"/>
        <v>0</v>
      </c>
      <c r="V12" s="28">
        <f t="shared" si="9"/>
        <v>0</v>
      </c>
    </row>
    <row r="13" spans="2:22" ht="15">
      <c r="B13" s="27" t="s">
        <v>4</v>
      </c>
      <c r="C13" s="8"/>
      <c r="D13" s="9"/>
      <c r="E13" s="5">
        <f t="shared" si="1"/>
        <v>0</v>
      </c>
      <c r="F13" s="5">
        <f t="shared" si="2"/>
        <v>0</v>
      </c>
      <c r="G13" s="4">
        <f t="shared" si="3"/>
        <v>0</v>
      </c>
      <c r="H13" s="4">
        <f t="shared" si="4"/>
        <v>0</v>
      </c>
      <c r="I13" s="3"/>
      <c r="J13" s="36">
        <v>847</v>
      </c>
      <c r="K13" s="7">
        <f t="shared" si="5"/>
        <v>211.75</v>
      </c>
      <c r="L13" s="11">
        <f t="shared" si="6"/>
        <v>0</v>
      </c>
      <c r="M13" s="11">
        <f aca="true" t="shared" si="10" ref="M13:M21">MAX(0,H13-I13)</f>
        <v>0</v>
      </c>
      <c r="N13" s="12"/>
      <c r="O13" s="10">
        <f aca="true" t="shared" si="11" ref="O13:O21">(N13*0.5)/100</f>
        <v>0</v>
      </c>
      <c r="P13" s="1">
        <f t="shared" si="0"/>
        <v>0</v>
      </c>
      <c r="Q13" s="1">
        <f aca="true" t="shared" si="12" ref="Q13:Q21">M13*O13</f>
        <v>0</v>
      </c>
      <c r="R13" s="2"/>
      <c r="S13" s="2"/>
      <c r="T13" s="5">
        <f t="shared" si="7"/>
        <v>0</v>
      </c>
      <c r="U13" s="1">
        <f t="shared" si="8"/>
        <v>0</v>
      </c>
      <c r="V13" s="28">
        <f t="shared" si="9"/>
        <v>0</v>
      </c>
    </row>
    <row r="14" spans="2:22" ht="15">
      <c r="B14" s="27" t="s">
        <v>5</v>
      </c>
      <c r="C14" s="8"/>
      <c r="D14" s="9"/>
      <c r="E14" s="5">
        <f t="shared" si="1"/>
        <v>0</v>
      </c>
      <c r="F14" s="5">
        <f t="shared" si="2"/>
        <v>0</v>
      </c>
      <c r="G14" s="4">
        <f t="shared" si="3"/>
        <v>0</v>
      </c>
      <c r="H14" s="4">
        <f t="shared" si="4"/>
        <v>0</v>
      </c>
      <c r="I14" s="3"/>
      <c r="J14" s="36">
        <v>871</v>
      </c>
      <c r="K14" s="7">
        <f t="shared" si="5"/>
        <v>217.75</v>
      </c>
      <c r="L14" s="11">
        <f t="shared" si="6"/>
        <v>0</v>
      </c>
      <c r="M14" s="11">
        <f t="shared" si="10"/>
        <v>0</v>
      </c>
      <c r="N14" s="12"/>
      <c r="O14" s="10">
        <f t="shared" si="11"/>
        <v>0</v>
      </c>
      <c r="P14" s="1">
        <f t="shared" si="0"/>
        <v>0</v>
      </c>
      <c r="Q14" s="1">
        <f t="shared" si="12"/>
        <v>0</v>
      </c>
      <c r="R14" s="2"/>
      <c r="S14" s="2"/>
      <c r="T14" s="5">
        <f t="shared" si="7"/>
        <v>0</v>
      </c>
      <c r="U14" s="1">
        <f t="shared" si="8"/>
        <v>0</v>
      </c>
      <c r="V14" s="28">
        <f t="shared" si="9"/>
        <v>0</v>
      </c>
    </row>
    <row r="15" spans="2:22" ht="15">
      <c r="B15" s="27" t="s">
        <v>6</v>
      </c>
      <c r="C15" s="8"/>
      <c r="D15" s="9"/>
      <c r="E15" s="5">
        <f t="shared" si="1"/>
        <v>0</v>
      </c>
      <c r="F15" s="5">
        <f t="shared" si="2"/>
        <v>0</v>
      </c>
      <c r="G15" s="4">
        <f t="shared" si="3"/>
        <v>0</v>
      </c>
      <c r="H15" s="4">
        <f t="shared" si="4"/>
        <v>0</v>
      </c>
      <c r="I15" s="3"/>
      <c r="J15" s="36">
        <v>847</v>
      </c>
      <c r="K15" s="7">
        <f t="shared" si="5"/>
        <v>211.75</v>
      </c>
      <c r="L15" s="11">
        <f t="shared" si="6"/>
        <v>0</v>
      </c>
      <c r="M15" s="11">
        <f t="shared" si="10"/>
        <v>0</v>
      </c>
      <c r="N15" s="12"/>
      <c r="O15" s="10">
        <f t="shared" si="11"/>
        <v>0</v>
      </c>
      <c r="P15" s="1">
        <f t="shared" si="0"/>
        <v>0</v>
      </c>
      <c r="Q15" s="1">
        <f t="shared" si="12"/>
        <v>0</v>
      </c>
      <c r="R15" s="2"/>
      <c r="S15" s="2"/>
      <c r="T15" s="5">
        <f t="shared" si="7"/>
        <v>0</v>
      </c>
      <c r="U15" s="1">
        <f t="shared" si="8"/>
        <v>0</v>
      </c>
      <c r="V15" s="28">
        <f t="shared" si="9"/>
        <v>0</v>
      </c>
    </row>
    <row r="16" spans="2:22" ht="15">
      <c r="B16" s="27" t="s">
        <v>7</v>
      </c>
      <c r="C16" s="8"/>
      <c r="D16" s="9"/>
      <c r="E16" s="5">
        <f t="shared" si="1"/>
        <v>0</v>
      </c>
      <c r="F16" s="5">
        <f t="shared" si="2"/>
        <v>0</v>
      </c>
      <c r="G16" s="4">
        <f t="shared" si="3"/>
        <v>0</v>
      </c>
      <c r="H16" s="4">
        <f t="shared" si="4"/>
        <v>0</v>
      </c>
      <c r="I16" s="3"/>
      <c r="J16" s="36">
        <v>871</v>
      </c>
      <c r="K16" s="7">
        <f t="shared" si="5"/>
        <v>217.75</v>
      </c>
      <c r="L16" s="11">
        <f t="shared" si="6"/>
        <v>0</v>
      </c>
      <c r="M16" s="11">
        <f t="shared" si="10"/>
        <v>0</v>
      </c>
      <c r="N16" s="12"/>
      <c r="O16" s="10">
        <f t="shared" si="11"/>
        <v>0</v>
      </c>
      <c r="P16" s="1">
        <f t="shared" si="0"/>
        <v>0</v>
      </c>
      <c r="Q16" s="1">
        <f t="shared" si="12"/>
        <v>0</v>
      </c>
      <c r="R16" s="2"/>
      <c r="S16" s="2"/>
      <c r="T16" s="5">
        <f t="shared" si="7"/>
        <v>0</v>
      </c>
      <c r="U16" s="1">
        <f t="shared" si="8"/>
        <v>0</v>
      </c>
      <c r="V16" s="28">
        <f t="shared" si="9"/>
        <v>0</v>
      </c>
    </row>
    <row r="17" spans="2:22" ht="15">
      <c r="B17" s="27" t="s">
        <v>8</v>
      </c>
      <c r="C17" s="8"/>
      <c r="D17" s="9"/>
      <c r="E17" s="5">
        <f t="shared" si="1"/>
        <v>0</v>
      </c>
      <c r="F17" s="5">
        <f t="shared" si="2"/>
        <v>0</v>
      </c>
      <c r="G17" s="4">
        <f t="shared" si="3"/>
        <v>0</v>
      </c>
      <c r="H17" s="4">
        <f t="shared" si="4"/>
        <v>0</v>
      </c>
      <c r="I17" s="3"/>
      <c r="J17" s="36"/>
      <c r="K17" s="7">
        <f t="shared" si="5"/>
        <v>0</v>
      </c>
      <c r="L17" s="11">
        <f t="shared" si="6"/>
        <v>0</v>
      </c>
      <c r="M17" s="11">
        <f t="shared" si="10"/>
        <v>0</v>
      </c>
      <c r="N17" s="12"/>
      <c r="O17" s="10">
        <f t="shared" si="11"/>
        <v>0</v>
      </c>
      <c r="P17" s="1">
        <f t="shared" si="0"/>
        <v>0</v>
      </c>
      <c r="Q17" s="1">
        <f t="shared" si="12"/>
        <v>0</v>
      </c>
      <c r="R17" s="2"/>
      <c r="S17" s="2"/>
      <c r="T17" s="5">
        <f t="shared" si="7"/>
        <v>0</v>
      </c>
      <c r="U17" s="1">
        <f t="shared" si="8"/>
        <v>0</v>
      </c>
      <c r="V17" s="28">
        <f t="shared" si="9"/>
        <v>0</v>
      </c>
    </row>
    <row r="18" spans="2:22" ht="15">
      <c r="B18" s="27" t="s">
        <v>9</v>
      </c>
      <c r="C18" s="8"/>
      <c r="D18" s="9"/>
      <c r="E18" s="5">
        <f t="shared" si="1"/>
        <v>0</v>
      </c>
      <c r="F18" s="5">
        <f t="shared" si="2"/>
        <v>0</v>
      </c>
      <c r="G18" s="4">
        <f t="shared" si="3"/>
        <v>0</v>
      </c>
      <c r="H18" s="4">
        <f t="shared" si="4"/>
        <v>0</v>
      </c>
      <c r="I18" s="3"/>
      <c r="J18" s="36"/>
      <c r="K18" s="7">
        <f t="shared" si="5"/>
        <v>0</v>
      </c>
      <c r="L18" s="11">
        <f t="shared" si="6"/>
        <v>0</v>
      </c>
      <c r="M18" s="11">
        <f t="shared" si="10"/>
        <v>0</v>
      </c>
      <c r="N18" s="12"/>
      <c r="O18" s="10">
        <f t="shared" si="11"/>
        <v>0</v>
      </c>
      <c r="P18" s="1">
        <f t="shared" si="0"/>
        <v>0</v>
      </c>
      <c r="Q18" s="1">
        <f t="shared" si="12"/>
        <v>0</v>
      </c>
      <c r="R18" s="2"/>
      <c r="S18" s="2"/>
      <c r="T18" s="5">
        <f t="shared" si="7"/>
        <v>0</v>
      </c>
      <c r="U18" s="1">
        <f t="shared" si="8"/>
        <v>0</v>
      </c>
      <c r="V18" s="28">
        <f t="shared" si="9"/>
        <v>0</v>
      </c>
    </row>
    <row r="19" spans="2:22" ht="15">
      <c r="B19" s="29" t="s">
        <v>11</v>
      </c>
      <c r="C19" s="8"/>
      <c r="D19" s="9"/>
      <c r="E19" s="5">
        <f t="shared" si="1"/>
        <v>0</v>
      </c>
      <c r="F19" s="5">
        <f t="shared" si="2"/>
        <v>0</v>
      </c>
      <c r="G19" s="4">
        <f t="shared" si="3"/>
        <v>0</v>
      </c>
      <c r="H19" s="4">
        <f t="shared" si="4"/>
        <v>0</v>
      </c>
      <c r="I19" s="3"/>
      <c r="J19" s="36"/>
      <c r="K19" s="7">
        <f t="shared" si="5"/>
        <v>0</v>
      </c>
      <c r="L19" s="11">
        <f t="shared" si="6"/>
        <v>0</v>
      </c>
      <c r="M19" s="11">
        <f t="shared" si="10"/>
        <v>0</v>
      </c>
      <c r="N19" s="12"/>
      <c r="O19" s="10">
        <f t="shared" si="11"/>
        <v>0</v>
      </c>
      <c r="P19" s="1">
        <f t="shared" si="0"/>
        <v>0</v>
      </c>
      <c r="Q19" s="1">
        <f t="shared" si="12"/>
        <v>0</v>
      </c>
      <c r="R19" s="2"/>
      <c r="S19" s="2"/>
      <c r="T19" s="5">
        <f t="shared" si="7"/>
        <v>0</v>
      </c>
      <c r="U19" s="1">
        <f t="shared" si="8"/>
        <v>0</v>
      </c>
      <c r="V19" s="28">
        <f t="shared" si="9"/>
        <v>0</v>
      </c>
    </row>
    <row r="20" spans="2:22" ht="15">
      <c r="B20" s="29" t="s">
        <v>12</v>
      </c>
      <c r="C20" s="8"/>
      <c r="D20" s="9"/>
      <c r="E20" s="5">
        <f t="shared" si="1"/>
        <v>0</v>
      </c>
      <c r="F20" s="5">
        <f t="shared" si="2"/>
        <v>0</v>
      </c>
      <c r="G20" s="4">
        <f t="shared" si="3"/>
        <v>0</v>
      </c>
      <c r="H20" s="4">
        <f t="shared" si="4"/>
        <v>0</v>
      </c>
      <c r="I20" s="3"/>
      <c r="J20" s="36"/>
      <c r="K20" s="7">
        <f t="shared" si="5"/>
        <v>0</v>
      </c>
      <c r="L20" s="11">
        <f t="shared" si="6"/>
        <v>0</v>
      </c>
      <c r="M20" s="11">
        <f t="shared" si="10"/>
        <v>0</v>
      </c>
      <c r="N20" s="12"/>
      <c r="O20" s="10">
        <f t="shared" si="11"/>
        <v>0</v>
      </c>
      <c r="P20" s="1">
        <f t="shared" si="0"/>
        <v>0</v>
      </c>
      <c r="Q20" s="1">
        <f t="shared" si="12"/>
        <v>0</v>
      </c>
      <c r="R20" s="2"/>
      <c r="S20" s="2"/>
      <c r="T20" s="5">
        <f t="shared" si="7"/>
        <v>0</v>
      </c>
      <c r="U20" s="1">
        <f t="shared" si="8"/>
        <v>0</v>
      </c>
      <c r="V20" s="28">
        <f t="shared" si="9"/>
        <v>0</v>
      </c>
    </row>
    <row r="21" spans="2:22" ht="15">
      <c r="B21" s="29" t="s">
        <v>13</v>
      </c>
      <c r="C21" s="8"/>
      <c r="D21" s="9"/>
      <c r="E21" s="5">
        <f t="shared" si="1"/>
        <v>0</v>
      </c>
      <c r="F21" s="5">
        <f t="shared" si="2"/>
        <v>0</v>
      </c>
      <c r="G21" s="4">
        <f t="shared" si="3"/>
        <v>0</v>
      </c>
      <c r="H21" s="4">
        <f t="shared" si="4"/>
        <v>0</v>
      </c>
      <c r="I21" s="3"/>
      <c r="J21" s="36"/>
      <c r="K21" s="7">
        <f t="shared" si="5"/>
        <v>0</v>
      </c>
      <c r="L21" s="11">
        <f t="shared" si="6"/>
        <v>0</v>
      </c>
      <c r="M21" s="11">
        <f t="shared" si="10"/>
        <v>0</v>
      </c>
      <c r="N21" s="12"/>
      <c r="O21" s="10">
        <f t="shared" si="11"/>
        <v>0</v>
      </c>
      <c r="P21" s="1">
        <f t="shared" si="0"/>
        <v>0</v>
      </c>
      <c r="Q21" s="1">
        <f t="shared" si="12"/>
        <v>0</v>
      </c>
      <c r="R21" s="2"/>
      <c r="S21" s="2"/>
      <c r="T21" s="5">
        <f t="shared" si="7"/>
        <v>0</v>
      </c>
      <c r="U21" s="1">
        <f t="shared" si="8"/>
        <v>0</v>
      </c>
      <c r="V21" s="28">
        <f t="shared" si="9"/>
        <v>0</v>
      </c>
    </row>
    <row r="22" spans="2:22" ht="19.5" thickBot="1">
      <c r="B22" s="48" t="s">
        <v>14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  <c r="O22" s="30"/>
      <c r="P22" s="31">
        <f>SUM(P10:P21)</f>
        <v>0</v>
      </c>
      <c r="Q22" s="31"/>
      <c r="R22" s="32">
        <f>SUM(R10:R21)</f>
        <v>0</v>
      </c>
      <c r="S22" s="32"/>
      <c r="T22" s="33">
        <f>SUM(T10:T21)</f>
        <v>0</v>
      </c>
      <c r="U22" s="33">
        <f>SUM(U10:U21)</f>
        <v>0</v>
      </c>
      <c r="V22" s="34">
        <f>SUM(V10:V21)</f>
        <v>0</v>
      </c>
    </row>
    <row r="24" ht="15.75" thickBot="1"/>
    <row r="25" spans="2:22" s="17" customFormat="1" ht="75">
      <c r="B25" s="18">
        <v>2016</v>
      </c>
      <c r="C25" s="19" t="s">
        <v>15</v>
      </c>
      <c r="D25" s="20" t="s">
        <v>16</v>
      </c>
      <c r="E25" s="21" t="s">
        <v>26</v>
      </c>
      <c r="F25" s="21" t="s">
        <v>27</v>
      </c>
      <c r="G25" s="21" t="s">
        <v>28</v>
      </c>
      <c r="H25" s="21" t="s">
        <v>29</v>
      </c>
      <c r="I25" s="22" t="s">
        <v>0</v>
      </c>
      <c r="J25" s="19" t="s">
        <v>43</v>
      </c>
      <c r="K25" s="23">
        <v>0.25</v>
      </c>
      <c r="L25" s="24" t="s">
        <v>10</v>
      </c>
      <c r="M25" s="24" t="s">
        <v>10</v>
      </c>
      <c r="N25" s="20" t="s">
        <v>17</v>
      </c>
      <c r="O25" s="25">
        <v>0.005</v>
      </c>
      <c r="P25" s="24" t="s">
        <v>18</v>
      </c>
      <c r="Q25" s="24" t="s">
        <v>19</v>
      </c>
      <c r="R25" s="22" t="s">
        <v>30</v>
      </c>
      <c r="S25" s="22" t="s">
        <v>31</v>
      </c>
      <c r="T25" s="24" t="s">
        <v>20</v>
      </c>
      <c r="U25" s="24" t="s">
        <v>21</v>
      </c>
      <c r="V25" s="26" t="s">
        <v>32</v>
      </c>
    </row>
    <row r="26" spans="2:22" ht="15">
      <c r="B26" s="27" t="s">
        <v>1</v>
      </c>
      <c r="C26" s="8"/>
      <c r="D26" s="9"/>
      <c r="E26" s="5">
        <f>C26/16</f>
        <v>0</v>
      </c>
      <c r="F26" s="5">
        <f>D26/16</f>
        <v>0</v>
      </c>
      <c r="G26" s="4">
        <f>ROUNDDOWN(E26,0)</f>
        <v>0</v>
      </c>
      <c r="H26" s="4">
        <f>ROUNDUP(F26,0)</f>
        <v>0</v>
      </c>
      <c r="I26" s="3"/>
      <c r="J26" s="36">
        <v>834</v>
      </c>
      <c r="K26" s="7">
        <f>J26*25/100</f>
        <v>208.5</v>
      </c>
      <c r="L26" s="11">
        <f>MAX(0,G26-I26)</f>
        <v>0</v>
      </c>
      <c r="M26" s="11">
        <f>MAX(0,H26-I26)</f>
        <v>0</v>
      </c>
      <c r="N26" s="12"/>
      <c r="O26" s="10">
        <f>(N26*0.5)/100</f>
        <v>0</v>
      </c>
      <c r="P26" s="1">
        <f aca="true" t="shared" si="13" ref="P26:P37">K26*L26</f>
        <v>0</v>
      </c>
      <c r="Q26" s="1">
        <f>M26*O26</f>
        <v>0</v>
      </c>
      <c r="R26" s="2"/>
      <c r="S26" s="2"/>
      <c r="T26" s="5">
        <f>P26-R26</f>
        <v>0</v>
      </c>
      <c r="U26" s="1">
        <f>Q26-S26</f>
        <v>0</v>
      </c>
      <c r="V26" s="28">
        <f>T26+U26</f>
        <v>0</v>
      </c>
    </row>
    <row r="27" spans="2:22" ht="15">
      <c r="B27" s="27" t="s">
        <v>2</v>
      </c>
      <c r="C27" s="8"/>
      <c r="D27" s="9"/>
      <c r="E27" s="5">
        <f aca="true" t="shared" si="14" ref="E27:E37">C27/16</f>
        <v>0</v>
      </c>
      <c r="F27" s="5">
        <f aca="true" t="shared" si="15" ref="F27:F37">D27/16</f>
        <v>0</v>
      </c>
      <c r="G27" s="4">
        <f aca="true" t="shared" si="16" ref="G27:G37">ROUNDDOWN(E27,0)</f>
        <v>0</v>
      </c>
      <c r="H27" s="4">
        <f aca="true" t="shared" si="17" ref="H27:H37">ROUNDUP(F27,0)</f>
        <v>0</v>
      </c>
      <c r="I27" s="3"/>
      <c r="J27" s="36">
        <v>825</v>
      </c>
      <c r="K27" s="7">
        <f aca="true" t="shared" si="18" ref="K27:K37">J27*25/100</f>
        <v>206.25</v>
      </c>
      <c r="L27" s="11">
        <f aca="true" t="shared" si="19" ref="L27:L37">MAX(0,G27-I27)</f>
        <v>0</v>
      </c>
      <c r="M27" s="11">
        <f>MAX(0,H27-I27)</f>
        <v>0</v>
      </c>
      <c r="N27" s="12"/>
      <c r="O27" s="10">
        <f>(N27*0.5)/100</f>
        <v>0</v>
      </c>
      <c r="P27" s="1">
        <f t="shared" si="13"/>
        <v>0</v>
      </c>
      <c r="Q27" s="1">
        <f>M27*O27</f>
        <v>0</v>
      </c>
      <c r="R27" s="2"/>
      <c r="S27" s="2"/>
      <c r="T27" s="5">
        <f aca="true" t="shared" si="20" ref="T27:T37">P27-R27</f>
        <v>0</v>
      </c>
      <c r="U27" s="1">
        <f aca="true" t="shared" si="21" ref="U27:U37">Q27-S27</f>
        <v>0</v>
      </c>
      <c r="V27" s="28">
        <f aca="true" t="shared" si="22" ref="V27:V37">T27+U27</f>
        <v>0</v>
      </c>
    </row>
    <row r="28" spans="2:22" s="15" customFormat="1" ht="15">
      <c r="B28" s="29" t="s">
        <v>3</v>
      </c>
      <c r="C28" s="8"/>
      <c r="D28" s="9"/>
      <c r="E28" s="5">
        <f t="shared" si="14"/>
        <v>0</v>
      </c>
      <c r="F28" s="5">
        <f t="shared" si="15"/>
        <v>0</v>
      </c>
      <c r="G28" s="13">
        <f t="shared" si="16"/>
        <v>0</v>
      </c>
      <c r="H28" s="4">
        <f t="shared" si="17"/>
        <v>0</v>
      </c>
      <c r="I28" s="3"/>
      <c r="J28" s="36">
        <v>845</v>
      </c>
      <c r="K28" s="7">
        <f t="shared" si="18"/>
        <v>211.25</v>
      </c>
      <c r="L28" s="11">
        <f t="shared" si="19"/>
        <v>0</v>
      </c>
      <c r="M28" s="11">
        <f>MAX(0,H28-I28)</f>
        <v>0</v>
      </c>
      <c r="N28" s="12"/>
      <c r="O28" s="14">
        <f>(N28*0.5)/100</f>
        <v>0</v>
      </c>
      <c r="P28" s="5">
        <f t="shared" si="13"/>
        <v>0</v>
      </c>
      <c r="Q28" s="5">
        <f>M28*O28</f>
        <v>0</v>
      </c>
      <c r="R28" s="16"/>
      <c r="S28" s="2"/>
      <c r="T28" s="5">
        <f t="shared" si="20"/>
        <v>0</v>
      </c>
      <c r="U28" s="1">
        <f t="shared" si="21"/>
        <v>0</v>
      </c>
      <c r="V28" s="28">
        <f t="shared" si="22"/>
        <v>0</v>
      </c>
    </row>
    <row r="29" spans="2:22" ht="15">
      <c r="B29" s="27" t="s">
        <v>4</v>
      </c>
      <c r="C29" s="8"/>
      <c r="D29" s="9"/>
      <c r="E29" s="5">
        <f t="shared" si="14"/>
        <v>0</v>
      </c>
      <c r="F29" s="5">
        <f t="shared" si="15"/>
        <v>0</v>
      </c>
      <c r="G29" s="4">
        <f t="shared" si="16"/>
        <v>0</v>
      </c>
      <c r="H29" s="4">
        <f t="shared" si="17"/>
        <v>0</v>
      </c>
      <c r="I29" s="3"/>
      <c r="J29" s="36">
        <v>830</v>
      </c>
      <c r="K29" s="7">
        <f t="shared" si="18"/>
        <v>207.5</v>
      </c>
      <c r="L29" s="11">
        <f t="shared" si="19"/>
        <v>0</v>
      </c>
      <c r="M29" s="11">
        <f aca="true" t="shared" si="23" ref="M29:M37">MAX(0,H29-I29)</f>
        <v>0</v>
      </c>
      <c r="N29" s="12"/>
      <c r="O29" s="10">
        <f aca="true" t="shared" si="24" ref="O29:O37">(N29*0.5)/100</f>
        <v>0</v>
      </c>
      <c r="P29" s="1">
        <f t="shared" si="13"/>
        <v>0</v>
      </c>
      <c r="Q29" s="1">
        <f aca="true" t="shared" si="25" ref="Q29:Q37">M29*O29</f>
        <v>0</v>
      </c>
      <c r="R29" s="2"/>
      <c r="S29" s="2"/>
      <c r="T29" s="5">
        <f t="shared" si="20"/>
        <v>0</v>
      </c>
      <c r="U29" s="1">
        <f t="shared" si="21"/>
        <v>0</v>
      </c>
      <c r="V29" s="28">
        <f t="shared" si="22"/>
        <v>0</v>
      </c>
    </row>
    <row r="30" spans="2:22" ht="15">
      <c r="B30" s="27" t="s">
        <v>5</v>
      </c>
      <c r="C30" s="8"/>
      <c r="D30" s="9"/>
      <c r="E30" s="5">
        <f t="shared" si="14"/>
        <v>0</v>
      </c>
      <c r="F30" s="5">
        <f t="shared" si="15"/>
        <v>0</v>
      </c>
      <c r="G30" s="4">
        <f t="shared" si="16"/>
        <v>0</v>
      </c>
      <c r="H30" s="4">
        <f t="shared" si="17"/>
        <v>0</v>
      </c>
      <c r="I30" s="3"/>
      <c r="J30" s="36">
        <v>837</v>
      </c>
      <c r="K30" s="7">
        <f t="shared" si="18"/>
        <v>209.25</v>
      </c>
      <c r="L30" s="11">
        <f t="shared" si="19"/>
        <v>0</v>
      </c>
      <c r="M30" s="11">
        <f t="shared" si="23"/>
        <v>0</v>
      </c>
      <c r="N30" s="12"/>
      <c r="O30" s="10">
        <f t="shared" si="24"/>
        <v>0</v>
      </c>
      <c r="P30" s="1">
        <f t="shared" si="13"/>
        <v>0</v>
      </c>
      <c r="Q30" s="1">
        <f t="shared" si="25"/>
        <v>0</v>
      </c>
      <c r="R30" s="2"/>
      <c r="S30" s="2"/>
      <c r="T30" s="5">
        <f t="shared" si="20"/>
        <v>0</v>
      </c>
      <c r="U30" s="1">
        <f t="shared" si="21"/>
        <v>0</v>
      </c>
      <c r="V30" s="28">
        <f t="shared" si="22"/>
        <v>0</v>
      </c>
    </row>
    <row r="31" spans="2:22" ht="15">
      <c r="B31" s="27" t="s">
        <v>6</v>
      </c>
      <c r="C31" s="8"/>
      <c r="D31" s="9"/>
      <c r="E31" s="5">
        <f t="shared" si="14"/>
        <v>0</v>
      </c>
      <c r="F31" s="5">
        <f t="shared" si="15"/>
        <v>0</v>
      </c>
      <c r="G31" s="4">
        <f t="shared" si="16"/>
        <v>0</v>
      </c>
      <c r="H31" s="4">
        <f t="shared" si="17"/>
        <v>0</v>
      </c>
      <c r="I31" s="3"/>
      <c r="J31" s="36">
        <v>834</v>
      </c>
      <c r="K31" s="7">
        <f t="shared" si="18"/>
        <v>208.5</v>
      </c>
      <c r="L31" s="11">
        <f t="shared" si="19"/>
        <v>0</v>
      </c>
      <c r="M31" s="11">
        <f t="shared" si="23"/>
        <v>0</v>
      </c>
      <c r="N31" s="12"/>
      <c r="O31" s="10">
        <f t="shared" si="24"/>
        <v>0</v>
      </c>
      <c r="P31" s="1">
        <f t="shared" si="13"/>
        <v>0</v>
      </c>
      <c r="Q31" s="1">
        <f t="shared" si="25"/>
        <v>0</v>
      </c>
      <c r="R31" s="2"/>
      <c r="S31" s="2"/>
      <c r="T31" s="5">
        <f t="shared" si="20"/>
        <v>0</v>
      </c>
      <c r="U31" s="1">
        <f t="shared" si="21"/>
        <v>0</v>
      </c>
      <c r="V31" s="28">
        <f t="shared" si="22"/>
        <v>0</v>
      </c>
    </row>
    <row r="32" spans="2:22" ht="15">
      <c r="B32" s="27" t="s">
        <v>7</v>
      </c>
      <c r="C32" s="8"/>
      <c r="D32" s="9"/>
      <c r="E32" s="5">
        <f t="shared" si="14"/>
        <v>0</v>
      </c>
      <c r="F32" s="5">
        <f t="shared" si="15"/>
        <v>0</v>
      </c>
      <c r="G32" s="4">
        <f t="shared" si="16"/>
        <v>0</v>
      </c>
      <c r="H32" s="4">
        <f t="shared" si="17"/>
        <v>0</v>
      </c>
      <c r="I32" s="3"/>
      <c r="J32" s="36">
        <v>831</v>
      </c>
      <c r="K32" s="7">
        <f t="shared" si="18"/>
        <v>207.75</v>
      </c>
      <c r="L32" s="11">
        <f t="shared" si="19"/>
        <v>0</v>
      </c>
      <c r="M32" s="11">
        <f t="shared" si="23"/>
        <v>0</v>
      </c>
      <c r="N32" s="12"/>
      <c r="O32" s="10">
        <f t="shared" si="24"/>
        <v>0</v>
      </c>
      <c r="P32" s="1">
        <f t="shared" si="13"/>
        <v>0</v>
      </c>
      <c r="Q32" s="1">
        <f t="shared" si="25"/>
        <v>0</v>
      </c>
      <c r="R32" s="2"/>
      <c r="S32" s="2"/>
      <c r="T32" s="5">
        <f t="shared" si="20"/>
        <v>0</v>
      </c>
      <c r="U32" s="1">
        <f t="shared" si="21"/>
        <v>0</v>
      </c>
      <c r="V32" s="28">
        <f t="shared" si="22"/>
        <v>0</v>
      </c>
    </row>
    <row r="33" spans="2:22" ht="15">
      <c r="B33" s="27" t="s">
        <v>8</v>
      </c>
      <c r="C33" s="8"/>
      <c r="D33" s="9"/>
      <c r="E33" s="5">
        <f t="shared" si="14"/>
        <v>0</v>
      </c>
      <c r="F33" s="5">
        <f t="shared" si="15"/>
        <v>0</v>
      </c>
      <c r="G33" s="4">
        <f t="shared" si="16"/>
        <v>0</v>
      </c>
      <c r="H33" s="4">
        <f t="shared" si="17"/>
        <v>0</v>
      </c>
      <c r="I33" s="3"/>
      <c r="J33" s="36">
        <v>846</v>
      </c>
      <c r="K33" s="7">
        <f t="shared" si="18"/>
        <v>211.5</v>
      </c>
      <c r="L33" s="11">
        <f t="shared" si="19"/>
        <v>0</v>
      </c>
      <c r="M33" s="11">
        <f t="shared" si="23"/>
        <v>0</v>
      </c>
      <c r="N33" s="12"/>
      <c r="O33" s="10">
        <f t="shared" si="24"/>
        <v>0</v>
      </c>
      <c r="P33" s="1">
        <f t="shared" si="13"/>
        <v>0</v>
      </c>
      <c r="Q33" s="1">
        <f t="shared" si="25"/>
        <v>0</v>
      </c>
      <c r="R33" s="2"/>
      <c r="S33" s="2"/>
      <c r="T33" s="5">
        <f t="shared" si="20"/>
        <v>0</v>
      </c>
      <c r="U33" s="1">
        <f t="shared" si="21"/>
        <v>0</v>
      </c>
      <c r="V33" s="28">
        <f t="shared" si="22"/>
        <v>0</v>
      </c>
    </row>
    <row r="34" spans="2:22" ht="15">
      <c r="B34" s="27" t="s">
        <v>9</v>
      </c>
      <c r="C34" s="8"/>
      <c r="D34" s="9"/>
      <c r="E34" s="5">
        <f t="shared" si="14"/>
        <v>0</v>
      </c>
      <c r="F34" s="5">
        <f t="shared" si="15"/>
        <v>0</v>
      </c>
      <c r="G34" s="4">
        <f t="shared" si="16"/>
        <v>0</v>
      </c>
      <c r="H34" s="4">
        <f t="shared" si="17"/>
        <v>0</v>
      </c>
      <c r="I34" s="3"/>
      <c r="J34" s="36">
        <v>839</v>
      </c>
      <c r="K34" s="7">
        <f t="shared" si="18"/>
        <v>209.75</v>
      </c>
      <c r="L34" s="11">
        <f t="shared" si="19"/>
        <v>0</v>
      </c>
      <c r="M34" s="11">
        <f t="shared" si="23"/>
        <v>0</v>
      </c>
      <c r="N34" s="12"/>
      <c r="O34" s="10">
        <f t="shared" si="24"/>
        <v>0</v>
      </c>
      <c r="P34" s="1">
        <f t="shared" si="13"/>
        <v>0</v>
      </c>
      <c r="Q34" s="1">
        <f t="shared" si="25"/>
        <v>0</v>
      </c>
      <c r="R34" s="2"/>
      <c r="S34" s="2"/>
      <c r="T34" s="5">
        <f t="shared" si="20"/>
        <v>0</v>
      </c>
      <c r="U34" s="1">
        <f t="shared" si="21"/>
        <v>0</v>
      </c>
      <c r="V34" s="28">
        <f t="shared" si="22"/>
        <v>0</v>
      </c>
    </row>
    <row r="35" spans="2:22" ht="15">
      <c r="B35" s="29" t="s">
        <v>11</v>
      </c>
      <c r="C35" s="8"/>
      <c r="D35" s="9"/>
      <c r="E35" s="5">
        <f t="shared" si="14"/>
        <v>0</v>
      </c>
      <c r="F35" s="5">
        <f t="shared" si="15"/>
        <v>0</v>
      </c>
      <c r="G35" s="4">
        <f t="shared" si="16"/>
        <v>0</v>
      </c>
      <c r="H35" s="4">
        <f t="shared" si="17"/>
        <v>0</v>
      </c>
      <c r="I35" s="3"/>
      <c r="J35" s="36">
        <v>838</v>
      </c>
      <c r="K35" s="7">
        <f t="shared" si="18"/>
        <v>209.5</v>
      </c>
      <c r="L35" s="11">
        <f t="shared" si="19"/>
        <v>0</v>
      </c>
      <c r="M35" s="11">
        <f t="shared" si="23"/>
        <v>0</v>
      </c>
      <c r="N35" s="12"/>
      <c r="O35" s="10">
        <f t="shared" si="24"/>
        <v>0</v>
      </c>
      <c r="P35" s="1">
        <f t="shared" si="13"/>
        <v>0</v>
      </c>
      <c r="Q35" s="1">
        <f t="shared" si="25"/>
        <v>0</v>
      </c>
      <c r="R35" s="2"/>
      <c r="S35" s="2"/>
      <c r="T35" s="5">
        <f t="shared" si="20"/>
        <v>0</v>
      </c>
      <c r="U35" s="1">
        <f t="shared" si="21"/>
        <v>0</v>
      </c>
      <c r="V35" s="28">
        <f t="shared" si="22"/>
        <v>0</v>
      </c>
    </row>
    <row r="36" spans="2:22" ht="15">
      <c r="B36" s="29" t="s">
        <v>12</v>
      </c>
      <c r="C36" s="8"/>
      <c r="D36" s="9"/>
      <c r="E36" s="5">
        <f t="shared" si="14"/>
        <v>0</v>
      </c>
      <c r="F36" s="5">
        <f t="shared" si="15"/>
        <v>0</v>
      </c>
      <c r="G36" s="4">
        <f t="shared" si="16"/>
        <v>0</v>
      </c>
      <c r="H36" s="4">
        <f t="shared" si="17"/>
        <v>0</v>
      </c>
      <c r="I36" s="3"/>
      <c r="J36" s="36">
        <v>851</v>
      </c>
      <c r="K36" s="7">
        <f t="shared" si="18"/>
        <v>212.75</v>
      </c>
      <c r="L36" s="11">
        <f t="shared" si="19"/>
        <v>0</v>
      </c>
      <c r="M36" s="11">
        <f t="shared" si="23"/>
        <v>0</v>
      </c>
      <c r="N36" s="12"/>
      <c r="O36" s="10">
        <f t="shared" si="24"/>
        <v>0</v>
      </c>
      <c r="P36" s="1">
        <f t="shared" si="13"/>
        <v>0</v>
      </c>
      <c r="Q36" s="1">
        <f t="shared" si="25"/>
        <v>0</v>
      </c>
      <c r="R36" s="2"/>
      <c r="S36" s="2"/>
      <c r="T36" s="5">
        <f t="shared" si="20"/>
        <v>0</v>
      </c>
      <c r="U36" s="1">
        <f t="shared" si="21"/>
        <v>0</v>
      </c>
      <c r="V36" s="28">
        <f t="shared" si="22"/>
        <v>0</v>
      </c>
    </row>
    <row r="37" spans="2:22" ht="15">
      <c r="B37" s="29" t="s">
        <v>13</v>
      </c>
      <c r="C37" s="8"/>
      <c r="D37" s="9"/>
      <c r="E37" s="5">
        <f t="shared" si="14"/>
        <v>0</v>
      </c>
      <c r="F37" s="5">
        <f t="shared" si="15"/>
        <v>0</v>
      </c>
      <c r="G37" s="4">
        <f t="shared" si="16"/>
        <v>0</v>
      </c>
      <c r="H37" s="4">
        <f t="shared" si="17"/>
        <v>0</v>
      </c>
      <c r="I37" s="3"/>
      <c r="J37" s="36">
        <v>861</v>
      </c>
      <c r="K37" s="7">
        <f t="shared" si="18"/>
        <v>215.25</v>
      </c>
      <c r="L37" s="11">
        <f t="shared" si="19"/>
        <v>0</v>
      </c>
      <c r="M37" s="11">
        <f t="shared" si="23"/>
        <v>0</v>
      </c>
      <c r="N37" s="12"/>
      <c r="O37" s="10">
        <f t="shared" si="24"/>
        <v>0</v>
      </c>
      <c r="P37" s="1">
        <f t="shared" si="13"/>
        <v>0</v>
      </c>
      <c r="Q37" s="1">
        <f t="shared" si="25"/>
        <v>0</v>
      </c>
      <c r="R37" s="2"/>
      <c r="S37" s="2"/>
      <c r="T37" s="5">
        <f t="shared" si="20"/>
        <v>0</v>
      </c>
      <c r="U37" s="1">
        <f t="shared" si="21"/>
        <v>0</v>
      </c>
      <c r="V37" s="28">
        <f t="shared" si="22"/>
        <v>0</v>
      </c>
    </row>
    <row r="38" spans="2:22" ht="19.5" thickBot="1">
      <c r="B38" s="48" t="s">
        <v>14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0"/>
      <c r="O38" s="30"/>
      <c r="P38" s="31">
        <f>SUM(P26:P37)</f>
        <v>0</v>
      </c>
      <c r="Q38" s="31"/>
      <c r="R38" s="32">
        <f>SUM(R26:R37)</f>
        <v>0</v>
      </c>
      <c r="S38" s="32"/>
      <c r="T38" s="33">
        <f>SUM(T26:T37)</f>
        <v>0</v>
      </c>
      <c r="U38" s="33">
        <f>SUM(U26:U37)</f>
        <v>0</v>
      </c>
      <c r="V38" s="34">
        <f>SUM(V26:V37)</f>
        <v>0</v>
      </c>
    </row>
    <row r="40" ht="15.75" thickBot="1"/>
    <row r="41" spans="2:22" s="17" customFormat="1" ht="75">
      <c r="B41" s="18">
        <v>2015</v>
      </c>
      <c r="C41" s="19" t="s">
        <v>15</v>
      </c>
      <c r="D41" s="20" t="s">
        <v>16</v>
      </c>
      <c r="E41" s="21" t="s">
        <v>26</v>
      </c>
      <c r="F41" s="21" t="s">
        <v>27</v>
      </c>
      <c r="G41" s="21" t="s">
        <v>28</v>
      </c>
      <c r="H41" s="21" t="s">
        <v>29</v>
      </c>
      <c r="I41" s="22" t="s">
        <v>0</v>
      </c>
      <c r="J41" s="19" t="s">
        <v>43</v>
      </c>
      <c r="K41" s="23">
        <v>0.25</v>
      </c>
      <c r="L41" s="24" t="s">
        <v>10</v>
      </c>
      <c r="M41" s="24" t="s">
        <v>10</v>
      </c>
      <c r="N41" s="20" t="s">
        <v>17</v>
      </c>
      <c r="O41" s="25">
        <v>0.005</v>
      </c>
      <c r="P41" s="24" t="s">
        <v>18</v>
      </c>
      <c r="Q41" s="24" t="s">
        <v>19</v>
      </c>
      <c r="R41" s="22" t="s">
        <v>30</v>
      </c>
      <c r="S41" s="22" t="s">
        <v>31</v>
      </c>
      <c r="T41" s="24" t="s">
        <v>20</v>
      </c>
      <c r="U41" s="24" t="s">
        <v>21</v>
      </c>
      <c r="V41" s="26" t="s">
        <v>32</v>
      </c>
    </row>
    <row r="42" spans="2:22" ht="15">
      <c r="B42" s="27" t="s">
        <v>1</v>
      </c>
      <c r="C42" s="8"/>
      <c r="D42" s="9"/>
      <c r="E42" s="5">
        <f>C42/16</f>
        <v>0</v>
      </c>
      <c r="F42" s="5">
        <f>D42/16</f>
        <v>0</v>
      </c>
      <c r="G42" s="4">
        <f>ROUNDDOWN(E42,0)</f>
        <v>0</v>
      </c>
      <c r="H42" s="4">
        <f>ROUNDUP(F42,0)</f>
        <v>0</v>
      </c>
      <c r="I42" s="3"/>
      <c r="J42" s="36">
        <v>834</v>
      </c>
      <c r="K42" s="7">
        <f>J42*25/100</f>
        <v>208.5</v>
      </c>
      <c r="L42" s="11">
        <f>MAX(0,G42-I42)</f>
        <v>0</v>
      </c>
      <c r="M42" s="11">
        <f>MAX(0,H42-I42)</f>
        <v>0</v>
      </c>
      <c r="N42" s="12"/>
      <c r="O42" s="10">
        <f>(N42*0.5)/100</f>
        <v>0</v>
      </c>
      <c r="P42" s="1">
        <f aca="true" t="shared" si="26" ref="P42:P53">K42*L42</f>
        <v>0</v>
      </c>
      <c r="Q42" s="1">
        <f>M42*O42</f>
        <v>0</v>
      </c>
      <c r="R42" s="2"/>
      <c r="S42" s="2"/>
      <c r="T42" s="5">
        <f>P42-R42</f>
        <v>0</v>
      </c>
      <c r="U42" s="1">
        <f>Q42-S42</f>
        <v>0</v>
      </c>
      <c r="V42" s="28">
        <f>T42+U42</f>
        <v>0</v>
      </c>
    </row>
    <row r="43" spans="2:22" ht="15">
      <c r="B43" s="27" t="s">
        <v>2</v>
      </c>
      <c r="C43" s="8"/>
      <c r="D43" s="9"/>
      <c r="E43" s="5">
        <f aca="true" t="shared" si="27" ref="E43:E53">C43/16</f>
        <v>0</v>
      </c>
      <c r="F43" s="5">
        <f aca="true" t="shared" si="28" ref="F43:F53">D43/16</f>
        <v>0</v>
      </c>
      <c r="G43" s="4">
        <f aca="true" t="shared" si="29" ref="G43:G53">ROUNDDOWN(E43,0)</f>
        <v>0</v>
      </c>
      <c r="H43" s="4">
        <f aca="true" t="shared" si="30" ref="H43:H53">ROUNDUP(F43,0)</f>
        <v>0</v>
      </c>
      <c r="I43" s="3"/>
      <c r="J43" s="36">
        <v>815</v>
      </c>
      <c r="K43" s="7">
        <f aca="true" t="shared" si="31" ref="K43:K53">J43*25/100</f>
        <v>203.75</v>
      </c>
      <c r="L43" s="11">
        <f aca="true" t="shared" si="32" ref="L43:L53">MAX(0,G43-I43)</f>
        <v>0</v>
      </c>
      <c r="M43" s="11">
        <f>MAX(0,H43-I43)</f>
        <v>0</v>
      </c>
      <c r="N43" s="12"/>
      <c r="O43" s="10">
        <f>(N43*0.5)/100</f>
        <v>0</v>
      </c>
      <c r="P43" s="1">
        <f t="shared" si="26"/>
        <v>0</v>
      </c>
      <c r="Q43" s="1">
        <f>M43*O43</f>
        <v>0</v>
      </c>
      <c r="R43" s="2"/>
      <c r="S43" s="2"/>
      <c r="T43" s="5">
        <f aca="true" t="shared" si="33" ref="T43:T53">P43-R43</f>
        <v>0</v>
      </c>
      <c r="U43" s="1">
        <f aca="true" t="shared" si="34" ref="U43:U53">Q43-S43</f>
        <v>0</v>
      </c>
      <c r="V43" s="28">
        <f aca="true" t="shared" si="35" ref="V43:V53">T43+U43</f>
        <v>0</v>
      </c>
    </row>
    <row r="44" spans="2:22" s="15" customFormat="1" ht="15">
      <c r="B44" s="29" t="s">
        <v>3</v>
      </c>
      <c r="C44" s="8"/>
      <c r="D44" s="9"/>
      <c r="E44" s="5">
        <f t="shared" si="27"/>
        <v>0</v>
      </c>
      <c r="F44" s="5">
        <f t="shared" si="28"/>
        <v>0</v>
      </c>
      <c r="G44" s="13">
        <f t="shared" si="29"/>
        <v>0</v>
      </c>
      <c r="H44" s="4">
        <f t="shared" si="30"/>
        <v>0</v>
      </c>
      <c r="I44" s="3"/>
      <c r="J44" s="36">
        <v>834</v>
      </c>
      <c r="K44" s="7">
        <f t="shared" si="31"/>
        <v>208.5</v>
      </c>
      <c r="L44" s="11">
        <f t="shared" si="32"/>
        <v>0</v>
      </c>
      <c r="M44" s="11">
        <f>MAX(0,H44-I44)</f>
        <v>0</v>
      </c>
      <c r="N44" s="12"/>
      <c r="O44" s="14">
        <f>(N44*0.5)/100</f>
        <v>0</v>
      </c>
      <c r="P44" s="5">
        <f t="shared" si="26"/>
        <v>0</v>
      </c>
      <c r="Q44" s="5">
        <f>M44*O44</f>
        <v>0</v>
      </c>
      <c r="R44" s="16"/>
      <c r="S44" s="2"/>
      <c r="T44" s="5">
        <f t="shared" si="33"/>
        <v>0</v>
      </c>
      <c r="U44" s="1">
        <f t="shared" si="34"/>
        <v>0</v>
      </c>
      <c r="V44" s="28">
        <f t="shared" si="35"/>
        <v>0</v>
      </c>
    </row>
    <row r="45" spans="2:22" ht="15">
      <c r="B45" s="27" t="s">
        <v>4</v>
      </c>
      <c r="C45" s="8"/>
      <c r="D45" s="9"/>
      <c r="E45" s="5">
        <f t="shared" si="27"/>
        <v>0</v>
      </c>
      <c r="F45" s="5">
        <f t="shared" si="28"/>
        <v>0</v>
      </c>
      <c r="G45" s="4">
        <f t="shared" si="29"/>
        <v>0</v>
      </c>
      <c r="H45" s="4">
        <f t="shared" si="30"/>
        <v>0</v>
      </c>
      <c r="I45" s="3"/>
      <c r="J45" s="36">
        <v>833</v>
      </c>
      <c r="K45" s="7">
        <f t="shared" si="31"/>
        <v>208.25</v>
      </c>
      <c r="L45" s="11">
        <f t="shared" si="32"/>
        <v>0</v>
      </c>
      <c r="M45" s="11">
        <f aca="true" t="shared" si="36" ref="M45:M53">MAX(0,H45-I45)</f>
        <v>0</v>
      </c>
      <c r="N45" s="12"/>
      <c r="O45" s="10">
        <f aca="true" t="shared" si="37" ref="O45:O53">(N45*0.5)/100</f>
        <v>0</v>
      </c>
      <c r="P45" s="1">
        <f t="shared" si="26"/>
        <v>0</v>
      </c>
      <c r="Q45" s="1">
        <f aca="true" t="shared" si="38" ref="Q45:Q53">M45*O45</f>
        <v>0</v>
      </c>
      <c r="R45" s="2"/>
      <c r="S45" s="2"/>
      <c r="T45" s="5">
        <f t="shared" si="33"/>
        <v>0</v>
      </c>
      <c r="U45" s="1">
        <f t="shared" si="34"/>
        <v>0</v>
      </c>
      <c r="V45" s="28">
        <f t="shared" si="35"/>
        <v>0</v>
      </c>
    </row>
    <row r="46" spans="2:22" ht="15">
      <c r="B46" s="27" t="s">
        <v>5</v>
      </c>
      <c r="C46" s="8"/>
      <c r="D46" s="9"/>
      <c r="E46" s="5">
        <f t="shared" si="27"/>
        <v>0</v>
      </c>
      <c r="F46" s="5">
        <f t="shared" si="28"/>
        <v>0</v>
      </c>
      <c r="G46" s="4">
        <f t="shared" si="29"/>
        <v>0</v>
      </c>
      <c r="H46" s="4">
        <f t="shared" si="30"/>
        <v>0</v>
      </c>
      <c r="I46" s="3"/>
      <c r="J46" s="36">
        <v>829</v>
      </c>
      <c r="K46" s="7">
        <f t="shared" si="31"/>
        <v>207.25</v>
      </c>
      <c r="L46" s="11">
        <f t="shared" si="32"/>
        <v>0</v>
      </c>
      <c r="M46" s="11">
        <f t="shared" si="36"/>
        <v>0</v>
      </c>
      <c r="N46" s="12"/>
      <c r="O46" s="10">
        <f t="shared" si="37"/>
        <v>0</v>
      </c>
      <c r="P46" s="1">
        <f t="shared" si="26"/>
        <v>0</v>
      </c>
      <c r="Q46" s="1">
        <f t="shared" si="38"/>
        <v>0</v>
      </c>
      <c r="R46" s="2"/>
      <c r="S46" s="2"/>
      <c r="T46" s="5">
        <f t="shared" si="33"/>
        <v>0</v>
      </c>
      <c r="U46" s="1">
        <f t="shared" si="34"/>
        <v>0</v>
      </c>
      <c r="V46" s="28">
        <f t="shared" si="35"/>
        <v>0</v>
      </c>
    </row>
    <row r="47" spans="2:22" ht="15">
      <c r="B47" s="27" t="s">
        <v>6</v>
      </c>
      <c r="C47" s="8"/>
      <c r="D47" s="9"/>
      <c r="E47" s="5">
        <f t="shared" si="27"/>
        <v>0</v>
      </c>
      <c r="F47" s="5">
        <f t="shared" si="28"/>
        <v>0</v>
      </c>
      <c r="G47" s="4">
        <f t="shared" si="29"/>
        <v>0</v>
      </c>
      <c r="H47" s="4">
        <f t="shared" si="30"/>
        <v>0</v>
      </c>
      <c r="I47" s="3"/>
      <c r="J47" s="36">
        <v>831</v>
      </c>
      <c r="K47" s="7">
        <f t="shared" si="31"/>
        <v>207.75</v>
      </c>
      <c r="L47" s="11">
        <f t="shared" si="32"/>
        <v>0</v>
      </c>
      <c r="M47" s="11">
        <f t="shared" si="36"/>
        <v>0</v>
      </c>
      <c r="N47" s="12"/>
      <c r="O47" s="10">
        <f t="shared" si="37"/>
        <v>0</v>
      </c>
      <c r="P47" s="1">
        <f t="shared" si="26"/>
        <v>0</v>
      </c>
      <c r="Q47" s="1">
        <f t="shared" si="38"/>
        <v>0</v>
      </c>
      <c r="R47" s="2"/>
      <c r="S47" s="2"/>
      <c r="T47" s="5">
        <f t="shared" si="33"/>
        <v>0</v>
      </c>
      <c r="U47" s="1">
        <f t="shared" si="34"/>
        <v>0</v>
      </c>
      <c r="V47" s="28">
        <f t="shared" si="35"/>
        <v>0</v>
      </c>
    </row>
    <row r="48" spans="2:22" ht="15">
      <c r="B48" s="27" t="s">
        <v>7</v>
      </c>
      <c r="C48" s="8"/>
      <c r="D48" s="9"/>
      <c r="E48" s="5">
        <f t="shared" si="27"/>
        <v>0</v>
      </c>
      <c r="F48" s="5">
        <f t="shared" si="28"/>
        <v>0</v>
      </c>
      <c r="G48" s="4">
        <f t="shared" si="29"/>
        <v>0</v>
      </c>
      <c r="H48" s="4">
        <f t="shared" si="30"/>
        <v>0</v>
      </c>
      <c r="I48" s="3"/>
      <c r="J48" s="36">
        <v>840</v>
      </c>
      <c r="K48" s="7">
        <f t="shared" si="31"/>
        <v>210</v>
      </c>
      <c r="L48" s="11">
        <f t="shared" si="32"/>
        <v>0</v>
      </c>
      <c r="M48" s="11">
        <f t="shared" si="36"/>
        <v>0</v>
      </c>
      <c r="N48" s="12"/>
      <c r="O48" s="10">
        <f t="shared" si="37"/>
        <v>0</v>
      </c>
      <c r="P48" s="1">
        <f t="shared" si="26"/>
        <v>0</v>
      </c>
      <c r="Q48" s="1">
        <f t="shared" si="38"/>
        <v>0</v>
      </c>
      <c r="R48" s="2"/>
      <c r="S48" s="2"/>
      <c r="T48" s="5">
        <f t="shared" si="33"/>
        <v>0</v>
      </c>
      <c r="U48" s="1">
        <f t="shared" si="34"/>
        <v>0</v>
      </c>
      <c r="V48" s="28">
        <f t="shared" si="35"/>
        <v>0</v>
      </c>
    </row>
    <row r="49" spans="2:22" ht="15">
      <c r="B49" s="27" t="s">
        <v>8</v>
      </c>
      <c r="C49" s="8"/>
      <c r="D49" s="9"/>
      <c r="E49" s="5">
        <f t="shared" si="27"/>
        <v>0</v>
      </c>
      <c r="F49" s="5">
        <f t="shared" si="28"/>
        <v>0</v>
      </c>
      <c r="G49" s="4">
        <f t="shared" si="29"/>
        <v>0</v>
      </c>
      <c r="H49" s="4">
        <f t="shared" si="30"/>
        <v>0</v>
      </c>
      <c r="I49" s="3"/>
      <c r="J49" s="36">
        <v>823</v>
      </c>
      <c r="K49" s="7">
        <f t="shared" si="31"/>
        <v>205.75</v>
      </c>
      <c r="L49" s="11">
        <f t="shared" si="32"/>
        <v>0</v>
      </c>
      <c r="M49" s="11">
        <f t="shared" si="36"/>
        <v>0</v>
      </c>
      <c r="N49" s="12"/>
      <c r="O49" s="10">
        <f t="shared" si="37"/>
        <v>0</v>
      </c>
      <c r="P49" s="1">
        <f t="shared" si="26"/>
        <v>0</v>
      </c>
      <c r="Q49" s="1">
        <f t="shared" si="38"/>
        <v>0</v>
      </c>
      <c r="R49" s="2"/>
      <c r="S49" s="2"/>
      <c r="T49" s="5">
        <f t="shared" si="33"/>
        <v>0</v>
      </c>
      <c r="U49" s="1">
        <f t="shared" si="34"/>
        <v>0</v>
      </c>
      <c r="V49" s="28">
        <f t="shared" si="35"/>
        <v>0</v>
      </c>
    </row>
    <row r="50" spans="2:22" ht="15">
      <c r="B50" s="27" t="s">
        <v>9</v>
      </c>
      <c r="C50" s="8"/>
      <c r="D50" s="9"/>
      <c r="E50" s="5">
        <f t="shared" si="27"/>
        <v>0</v>
      </c>
      <c r="F50" s="5">
        <f t="shared" si="28"/>
        <v>0</v>
      </c>
      <c r="G50" s="4">
        <f t="shared" si="29"/>
        <v>0</v>
      </c>
      <c r="H50" s="4">
        <f t="shared" si="30"/>
        <v>0</v>
      </c>
      <c r="I50" s="3"/>
      <c r="J50" s="36">
        <v>826</v>
      </c>
      <c r="K50" s="7">
        <f t="shared" si="31"/>
        <v>206.5</v>
      </c>
      <c r="L50" s="11">
        <f t="shared" si="32"/>
        <v>0</v>
      </c>
      <c r="M50" s="11">
        <f t="shared" si="36"/>
        <v>0</v>
      </c>
      <c r="N50" s="12"/>
      <c r="O50" s="10">
        <f t="shared" si="37"/>
        <v>0</v>
      </c>
      <c r="P50" s="1">
        <f t="shared" si="26"/>
        <v>0</v>
      </c>
      <c r="Q50" s="1">
        <f t="shared" si="38"/>
        <v>0</v>
      </c>
      <c r="R50" s="2"/>
      <c r="S50" s="2"/>
      <c r="T50" s="5">
        <f t="shared" si="33"/>
        <v>0</v>
      </c>
      <c r="U50" s="1">
        <f t="shared" si="34"/>
        <v>0</v>
      </c>
      <c r="V50" s="28">
        <f t="shared" si="35"/>
        <v>0</v>
      </c>
    </row>
    <row r="51" spans="2:22" ht="15">
      <c r="B51" s="29" t="s">
        <v>11</v>
      </c>
      <c r="C51" s="8"/>
      <c r="D51" s="9"/>
      <c r="E51" s="5">
        <f t="shared" si="27"/>
        <v>0</v>
      </c>
      <c r="F51" s="5">
        <f t="shared" si="28"/>
        <v>0</v>
      </c>
      <c r="G51" s="4">
        <f t="shared" si="29"/>
        <v>0</v>
      </c>
      <c r="H51" s="4">
        <f t="shared" si="30"/>
        <v>0</v>
      </c>
      <c r="I51" s="3"/>
      <c r="J51" s="36">
        <v>827</v>
      </c>
      <c r="K51" s="7">
        <f t="shared" si="31"/>
        <v>206.75</v>
      </c>
      <c r="L51" s="11">
        <f t="shared" si="32"/>
        <v>0</v>
      </c>
      <c r="M51" s="11">
        <f t="shared" si="36"/>
        <v>0</v>
      </c>
      <c r="N51" s="12"/>
      <c r="O51" s="10">
        <f t="shared" si="37"/>
        <v>0</v>
      </c>
      <c r="P51" s="1">
        <f t="shared" si="26"/>
        <v>0</v>
      </c>
      <c r="Q51" s="1">
        <f t="shared" si="38"/>
        <v>0</v>
      </c>
      <c r="R51" s="2"/>
      <c r="S51" s="2"/>
      <c r="T51" s="5">
        <f t="shared" si="33"/>
        <v>0</v>
      </c>
      <c r="U51" s="1">
        <f t="shared" si="34"/>
        <v>0</v>
      </c>
      <c r="V51" s="28">
        <f t="shared" si="35"/>
        <v>0</v>
      </c>
    </row>
    <row r="52" spans="2:22" ht="15">
      <c r="B52" s="29" t="s">
        <v>12</v>
      </c>
      <c r="C52" s="8"/>
      <c r="D52" s="9"/>
      <c r="E52" s="5">
        <f t="shared" si="27"/>
        <v>0</v>
      </c>
      <c r="F52" s="5">
        <f t="shared" si="28"/>
        <v>0</v>
      </c>
      <c r="G52" s="4">
        <f t="shared" si="29"/>
        <v>0</v>
      </c>
      <c r="H52" s="4">
        <f t="shared" si="30"/>
        <v>0</v>
      </c>
      <c r="I52" s="3"/>
      <c r="J52" s="36">
        <v>827</v>
      </c>
      <c r="K52" s="7">
        <f t="shared" si="31"/>
        <v>206.75</v>
      </c>
      <c r="L52" s="11">
        <f t="shared" si="32"/>
        <v>0</v>
      </c>
      <c r="M52" s="11">
        <f t="shared" si="36"/>
        <v>0</v>
      </c>
      <c r="N52" s="12"/>
      <c r="O52" s="10">
        <f t="shared" si="37"/>
        <v>0</v>
      </c>
      <c r="P52" s="1">
        <f t="shared" si="26"/>
        <v>0</v>
      </c>
      <c r="Q52" s="1">
        <f t="shared" si="38"/>
        <v>0</v>
      </c>
      <c r="R52" s="2"/>
      <c r="S52" s="2"/>
      <c r="T52" s="5">
        <f t="shared" si="33"/>
        <v>0</v>
      </c>
      <c r="U52" s="1">
        <f t="shared" si="34"/>
        <v>0</v>
      </c>
      <c r="V52" s="28">
        <f t="shared" si="35"/>
        <v>0</v>
      </c>
    </row>
    <row r="53" spans="2:22" ht="15">
      <c r="B53" s="29" t="s">
        <v>13</v>
      </c>
      <c r="C53" s="8"/>
      <c r="D53" s="9"/>
      <c r="E53" s="5">
        <f t="shared" si="27"/>
        <v>0</v>
      </c>
      <c r="F53" s="5">
        <f t="shared" si="28"/>
        <v>0</v>
      </c>
      <c r="G53" s="4">
        <f t="shared" si="29"/>
        <v>0</v>
      </c>
      <c r="H53" s="4">
        <f t="shared" si="30"/>
        <v>0</v>
      </c>
      <c r="I53" s="3"/>
      <c r="J53" s="36">
        <v>846</v>
      </c>
      <c r="K53" s="7">
        <f t="shared" si="31"/>
        <v>211.5</v>
      </c>
      <c r="L53" s="11">
        <f t="shared" si="32"/>
        <v>0</v>
      </c>
      <c r="M53" s="11">
        <f t="shared" si="36"/>
        <v>0</v>
      </c>
      <c r="N53" s="12"/>
      <c r="O53" s="10">
        <f t="shared" si="37"/>
        <v>0</v>
      </c>
      <c r="P53" s="1">
        <f t="shared" si="26"/>
        <v>0</v>
      </c>
      <c r="Q53" s="1">
        <f t="shared" si="38"/>
        <v>0</v>
      </c>
      <c r="R53" s="2"/>
      <c r="S53" s="2"/>
      <c r="T53" s="5">
        <f t="shared" si="33"/>
        <v>0</v>
      </c>
      <c r="U53" s="1">
        <f t="shared" si="34"/>
        <v>0</v>
      </c>
      <c r="V53" s="28">
        <f t="shared" si="35"/>
        <v>0</v>
      </c>
    </row>
    <row r="54" spans="2:22" ht="19.5" thickBot="1">
      <c r="B54" s="48" t="s">
        <v>14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50"/>
      <c r="O54" s="30"/>
      <c r="P54" s="31">
        <f>SUM(P42:P53)</f>
        <v>0</v>
      </c>
      <c r="Q54" s="31"/>
      <c r="R54" s="32">
        <f>SUM(R42:R53)</f>
        <v>0</v>
      </c>
      <c r="S54" s="32"/>
      <c r="T54" s="33">
        <f>SUM(T42:T53)</f>
        <v>0</v>
      </c>
      <c r="U54" s="33">
        <f>SUM(U42:U53)</f>
        <v>0</v>
      </c>
      <c r="V54" s="34">
        <f>SUM(V42:V53)</f>
        <v>0</v>
      </c>
    </row>
    <row r="56" ht="15.75" thickBot="1"/>
    <row r="57" spans="2:22" s="17" customFormat="1" ht="75">
      <c r="B57" s="18">
        <v>2014</v>
      </c>
      <c r="C57" s="19" t="s">
        <v>15</v>
      </c>
      <c r="D57" s="20" t="s">
        <v>16</v>
      </c>
      <c r="E57" s="21" t="s">
        <v>26</v>
      </c>
      <c r="F57" s="21" t="s">
        <v>27</v>
      </c>
      <c r="G57" s="21" t="s">
        <v>28</v>
      </c>
      <c r="H57" s="21" t="s">
        <v>29</v>
      </c>
      <c r="I57" s="22" t="s">
        <v>0</v>
      </c>
      <c r="J57" s="19" t="s">
        <v>43</v>
      </c>
      <c r="K57" s="23">
        <v>0.25</v>
      </c>
      <c r="L57" s="24" t="s">
        <v>10</v>
      </c>
      <c r="M57" s="24" t="s">
        <v>10</v>
      </c>
      <c r="N57" s="20" t="s">
        <v>17</v>
      </c>
      <c r="O57" s="25">
        <v>0.005</v>
      </c>
      <c r="P57" s="24" t="s">
        <v>18</v>
      </c>
      <c r="Q57" s="24" t="s">
        <v>19</v>
      </c>
      <c r="R57" s="22" t="s">
        <v>30</v>
      </c>
      <c r="S57" s="22" t="s">
        <v>31</v>
      </c>
      <c r="T57" s="24" t="s">
        <v>20</v>
      </c>
      <c r="U57" s="24" t="s">
        <v>21</v>
      </c>
      <c r="V57" s="26" t="s">
        <v>32</v>
      </c>
    </row>
    <row r="58" spans="2:22" ht="15">
      <c r="B58" s="27" t="s">
        <v>1</v>
      </c>
      <c r="C58" s="8"/>
      <c r="D58" s="9"/>
      <c r="E58" s="5">
        <f>C58/16</f>
        <v>0</v>
      </c>
      <c r="F58" s="5">
        <f>D58/16</f>
        <v>0</v>
      </c>
      <c r="G58" s="4">
        <f>ROUNDDOWN(E58,0)</f>
        <v>0</v>
      </c>
      <c r="H58" s="4">
        <f>ROUNDUP(F58,0)</f>
        <v>0</v>
      </c>
      <c r="I58" s="3"/>
      <c r="J58" s="36">
        <v>836</v>
      </c>
      <c r="K58" s="7">
        <f>J58*25/100</f>
        <v>209</v>
      </c>
      <c r="L58" s="11">
        <f>MAX(0,G58-I58)</f>
        <v>0</v>
      </c>
      <c r="M58" s="11">
        <f>MAX(0,H58-I58)</f>
        <v>0</v>
      </c>
      <c r="N58" s="12"/>
      <c r="O58" s="10">
        <f>(N58*0.5)/100</f>
        <v>0</v>
      </c>
      <c r="P58" s="1">
        <f aca="true" t="shared" si="39" ref="P58:P69">K58*L58</f>
        <v>0</v>
      </c>
      <c r="Q58" s="1">
        <f>M58*O58</f>
        <v>0</v>
      </c>
      <c r="R58" s="2"/>
      <c r="S58" s="2"/>
      <c r="T58" s="5">
        <f>P58-R58</f>
        <v>0</v>
      </c>
      <c r="U58" s="1">
        <f>Q58-S58</f>
        <v>0</v>
      </c>
      <c r="V58" s="28">
        <f>T58+U58</f>
        <v>0</v>
      </c>
    </row>
    <row r="59" spans="2:22" ht="15">
      <c r="B59" s="27" t="s">
        <v>2</v>
      </c>
      <c r="C59" s="8"/>
      <c r="D59" s="9"/>
      <c r="E59" s="5">
        <f aca="true" t="shared" si="40" ref="E59:E69">C59/16</f>
        <v>0</v>
      </c>
      <c r="F59" s="5">
        <f aca="true" t="shared" si="41" ref="F59:F69">D59/16</f>
        <v>0</v>
      </c>
      <c r="G59" s="4">
        <f aca="true" t="shared" si="42" ref="G59:G69">ROUNDDOWN(E59,0)</f>
        <v>0</v>
      </c>
      <c r="H59" s="4">
        <f aca="true" t="shared" si="43" ref="H59:H69">ROUNDUP(F59,0)</f>
        <v>0</v>
      </c>
      <c r="I59" s="3"/>
      <c r="J59" s="36">
        <v>817</v>
      </c>
      <c r="K59" s="7">
        <f aca="true" t="shared" si="44" ref="K59:K69">J59*25/100</f>
        <v>204.25</v>
      </c>
      <c r="L59" s="11">
        <f aca="true" t="shared" si="45" ref="L59:L69">MAX(0,G59-I59)</f>
        <v>0</v>
      </c>
      <c r="M59" s="11">
        <f>MAX(0,H59-I59)</f>
        <v>0</v>
      </c>
      <c r="N59" s="12"/>
      <c r="O59" s="10">
        <f>(N59*0.5)/100</f>
        <v>0</v>
      </c>
      <c r="P59" s="1">
        <f t="shared" si="39"/>
        <v>0</v>
      </c>
      <c r="Q59" s="1">
        <f>M59*O59</f>
        <v>0</v>
      </c>
      <c r="R59" s="2"/>
      <c r="S59" s="2"/>
      <c r="T59" s="5">
        <f aca="true" t="shared" si="46" ref="T59:T69">P59-R59</f>
        <v>0</v>
      </c>
      <c r="U59" s="1">
        <f aca="true" t="shared" si="47" ref="U59:U69">Q59-S59</f>
        <v>0</v>
      </c>
      <c r="V59" s="28">
        <f aca="true" t="shared" si="48" ref="V59:V69">T59+U59</f>
        <v>0</v>
      </c>
    </row>
    <row r="60" spans="2:22" s="15" customFormat="1" ht="15">
      <c r="B60" s="29" t="s">
        <v>3</v>
      </c>
      <c r="C60" s="8"/>
      <c r="D60" s="9"/>
      <c r="E60" s="5">
        <f t="shared" si="40"/>
        <v>0</v>
      </c>
      <c r="F60" s="5">
        <f t="shared" si="41"/>
        <v>0</v>
      </c>
      <c r="G60" s="13">
        <f t="shared" si="42"/>
        <v>0</v>
      </c>
      <c r="H60" s="4">
        <f t="shared" si="43"/>
        <v>0</v>
      </c>
      <c r="I60" s="3"/>
      <c r="J60" s="36">
        <v>828</v>
      </c>
      <c r="K60" s="7">
        <f t="shared" si="44"/>
        <v>207</v>
      </c>
      <c r="L60" s="11">
        <f t="shared" si="45"/>
        <v>0</v>
      </c>
      <c r="M60" s="11">
        <f>MAX(0,H60-I60)</f>
        <v>0</v>
      </c>
      <c r="N60" s="12"/>
      <c r="O60" s="14">
        <f>(N60*0.5)/100</f>
        <v>0</v>
      </c>
      <c r="P60" s="5">
        <f t="shared" si="39"/>
        <v>0</v>
      </c>
      <c r="Q60" s="5">
        <f>M60*O60</f>
        <v>0</v>
      </c>
      <c r="R60" s="16"/>
      <c r="S60" s="2"/>
      <c r="T60" s="5">
        <f t="shared" si="46"/>
        <v>0</v>
      </c>
      <c r="U60" s="1">
        <f t="shared" si="47"/>
        <v>0</v>
      </c>
      <c r="V60" s="28">
        <f t="shared" si="48"/>
        <v>0</v>
      </c>
    </row>
    <row r="61" spans="2:22" ht="15">
      <c r="B61" s="27" t="s">
        <v>4</v>
      </c>
      <c r="C61" s="8"/>
      <c r="D61" s="9"/>
      <c r="E61" s="5">
        <f t="shared" si="40"/>
        <v>0</v>
      </c>
      <c r="F61" s="5">
        <f t="shared" si="41"/>
        <v>0</v>
      </c>
      <c r="G61" s="4">
        <f t="shared" si="42"/>
        <v>0</v>
      </c>
      <c r="H61" s="4">
        <f t="shared" si="43"/>
        <v>0</v>
      </c>
      <c r="I61" s="3"/>
      <c r="J61" s="36">
        <v>836</v>
      </c>
      <c r="K61" s="7">
        <f t="shared" si="44"/>
        <v>209</v>
      </c>
      <c r="L61" s="11">
        <f t="shared" si="45"/>
        <v>0</v>
      </c>
      <c r="M61" s="11">
        <f aca="true" t="shared" si="49" ref="M61:M69">MAX(0,H61-I61)</f>
        <v>0</v>
      </c>
      <c r="N61" s="12"/>
      <c r="O61" s="10">
        <f aca="true" t="shared" si="50" ref="O61:O69">(N61*0.5)/100</f>
        <v>0</v>
      </c>
      <c r="P61" s="1">
        <f t="shared" si="39"/>
        <v>0</v>
      </c>
      <c r="Q61" s="1">
        <f aca="true" t="shared" si="51" ref="Q61:Q69">M61*O61</f>
        <v>0</v>
      </c>
      <c r="R61" s="2"/>
      <c r="S61" s="2"/>
      <c r="T61" s="5">
        <f t="shared" si="46"/>
        <v>0</v>
      </c>
      <c r="U61" s="1">
        <f t="shared" si="47"/>
        <v>0</v>
      </c>
      <c r="V61" s="28">
        <f t="shared" si="48"/>
        <v>0</v>
      </c>
    </row>
    <row r="62" spans="2:22" ht="15">
      <c r="B62" s="27" t="s">
        <v>5</v>
      </c>
      <c r="C62" s="8"/>
      <c r="D62" s="9"/>
      <c r="E62" s="5">
        <f t="shared" si="40"/>
        <v>0</v>
      </c>
      <c r="F62" s="5">
        <f t="shared" si="41"/>
        <v>0</v>
      </c>
      <c r="G62" s="4">
        <f t="shared" si="42"/>
        <v>0</v>
      </c>
      <c r="H62" s="4">
        <f t="shared" si="43"/>
        <v>0</v>
      </c>
      <c r="I62" s="3"/>
      <c r="J62" s="36">
        <v>846</v>
      </c>
      <c r="K62" s="7">
        <f t="shared" si="44"/>
        <v>211.5</v>
      </c>
      <c r="L62" s="11">
        <f t="shared" si="45"/>
        <v>0</v>
      </c>
      <c r="M62" s="11">
        <f t="shared" si="49"/>
        <v>0</v>
      </c>
      <c r="N62" s="12"/>
      <c r="O62" s="10">
        <f t="shared" si="50"/>
        <v>0</v>
      </c>
      <c r="P62" s="1">
        <f t="shared" si="39"/>
        <v>0</v>
      </c>
      <c r="Q62" s="1">
        <f t="shared" si="51"/>
        <v>0</v>
      </c>
      <c r="R62" s="2"/>
      <c r="S62" s="2"/>
      <c r="T62" s="5">
        <f t="shared" si="46"/>
        <v>0</v>
      </c>
      <c r="U62" s="1">
        <f t="shared" si="47"/>
        <v>0</v>
      </c>
      <c r="V62" s="28">
        <f t="shared" si="48"/>
        <v>0</v>
      </c>
    </row>
    <row r="63" spans="2:22" ht="15">
      <c r="B63" s="27" t="s">
        <v>6</v>
      </c>
      <c r="C63" s="8"/>
      <c r="D63" s="9"/>
      <c r="E63" s="5">
        <f t="shared" si="40"/>
        <v>0</v>
      </c>
      <c r="F63" s="5">
        <f t="shared" si="41"/>
        <v>0</v>
      </c>
      <c r="G63" s="4">
        <f t="shared" si="42"/>
        <v>0</v>
      </c>
      <c r="H63" s="4">
        <f t="shared" si="43"/>
        <v>0</v>
      </c>
      <c r="I63" s="3"/>
      <c r="J63" s="36">
        <v>825</v>
      </c>
      <c r="K63" s="7">
        <f t="shared" si="44"/>
        <v>206.25</v>
      </c>
      <c r="L63" s="11">
        <f t="shared" si="45"/>
        <v>0</v>
      </c>
      <c r="M63" s="11">
        <f t="shared" si="49"/>
        <v>0</v>
      </c>
      <c r="N63" s="12"/>
      <c r="O63" s="10">
        <f t="shared" si="50"/>
        <v>0</v>
      </c>
      <c r="P63" s="1">
        <f t="shared" si="39"/>
        <v>0</v>
      </c>
      <c r="Q63" s="1">
        <f t="shared" si="51"/>
        <v>0</v>
      </c>
      <c r="R63" s="2"/>
      <c r="S63" s="2"/>
      <c r="T63" s="5">
        <f t="shared" si="46"/>
        <v>0</v>
      </c>
      <c r="U63" s="1">
        <f t="shared" si="47"/>
        <v>0</v>
      </c>
      <c r="V63" s="28">
        <f t="shared" si="48"/>
        <v>0</v>
      </c>
    </row>
    <row r="64" spans="2:22" ht="15">
      <c r="B64" s="27" t="s">
        <v>7</v>
      </c>
      <c r="C64" s="8"/>
      <c r="D64" s="9"/>
      <c r="E64" s="5">
        <f t="shared" si="40"/>
        <v>0</v>
      </c>
      <c r="F64" s="5">
        <f t="shared" si="41"/>
        <v>0</v>
      </c>
      <c r="G64" s="4">
        <f t="shared" si="42"/>
        <v>0</v>
      </c>
      <c r="H64" s="4">
        <f t="shared" si="43"/>
        <v>0</v>
      </c>
      <c r="I64" s="3"/>
      <c r="J64" s="36">
        <v>841</v>
      </c>
      <c r="K64" s="7">
        <f t="shared" si="44"/>
        <v>210.25</v>
      </c>
      <c r="L64" s="11">
        <f t="shared" si="45"/>
        <v>0</v>
      </c>
      <c r="M64" s="11">
        <f t="shared" si="49"/>
        <v>0</v>
      </c>
      <c r="N64" s="12"/>
      <c r="O64" s="10">
        <f t="shared" si="50"/>
        <v>0</v>
      </c>
      <c r="P64" s="1">
        <f t="shared" si="39"/>
        <v>0</v>
      </c>
      <c r="Q64" s="1">
        <f t="shared" si="51"/>
        <v>0</v>
      </c>
      <c r="R64" s="2"/>
      <c r="S64" s="2"/>
      <c r="T64" s="5">
        <f t="shared" si="46"/>
        <v>0</v>
      </c>
      <c r="U64" s="1">
        <f t="shared" si="47"/>
        <v>0</v>
      </c>
      <c r="V64" s="28">
        <f t="shared" si="48"/>
        <v>0</v>
      </c>
    </row>
    <row r="65" spans="2:22" ht="15">
      <c r="B65" s="27" t="s">
        <v>8</v>
      </c>
      <c r="C65" s="8"/>
      <c r="D65" s="9"/>
      <c r="E65" s="5">
        <f t="shared" si="40"/>
        <v>0</v>
      </c>
      <c r="F65" s="5">
        <f t="shared" si="41"/>
        <v>0</v>
      </c>
      <c r="G65" s="4">
        <f t="shared" si="42"/>
        <v>0</v>
      </c>
      <c r="H65" s="4">
        <f t="shared" si="43"/>
        <v>0</v>
      </c>
      <c r="I65" s="3"/>
      <c r="J65" s="36">
        <v>835</v>
      </c>
      <c r="K65" s="7">
        <f t="shared" si="44"/>
        <v>208.75</v>
      </c>
      <c r="L65" s="11">
        <f t="shared" si="45"/>
        <v>0</v>
      </c>
      <c r="M65" s="11">
        <f t="shared" si="49"/>
        <v>0</v>
      </c>
      <c r="N65" s="12"/>
      <c r="O65" s="10">
        <f t="shared" si="50"/>
        <v>0</v>
      </c>
      <c r="P65" s="1">
        <f t="shared" si="39"/>
        <v>0</v>
      </c>
      <c r="Q65" s="1">
        <f t="shared" si="51"/>
        <v>0</v>
      </c>
      <c r="R65" s="2"/>
      <c r="S65" s="2"/>
      <c r="T65" s="5">
        <f t="shared" si="46"/>
        <v>0</v>
      </c>
      <c r="U65" s="1">
        <f t="shared" si="47"/>
        <v>0</v>
      </c>
      <c r="V65" s="28">
        <f t="shared" si="48"/>
        <v>0</v>
      </c>
    </row>
    <row r="66" spans="2:22" ht="15">
      <c r="B66" s="27" t="s">
        <v>9</v>
      </c>
      <c r="C66" s="8"/>
      <c r="D66" s="9"/>
      <c r="E66" s="5">
        <f t="shared" si="40"/>
        <v>0</v>
      </c>
      <c r="F66" s="5">
        <f t="shared" si="41"/>
        <v>0</v>
      </c>
      <c r="G66" s="4">
        <f t="shared" si="42"/>
        <v>0</v>
      </c>
      <c r="H66" s="4">
        <f t="shared" si="43"/>
        <v>0</v>
      </c>
      <c r="I66" s="3"/>
      <c r="J66" s="36">
        <v>832</v>
      </c>
      <c r="K66" s="7">
        <f t="shared" si="44"/>
        <v>208</v>
      </c>
      <c r="L66" s="11">
        <f t="shared" si="45"/>
        <v>0</v>
      </c>
      <c r="M66" s="11">
        <f t="shared" si="49"/>
        <v>0</v>
      </c>
      <c r="N66" s="12"/>
      <c r="O66" s="10">
        <f t="shared" si="50"/>
        <v>0</v>
      </c>
      <c r="P66" s="1">
        <f t="shared" si="39"/>
        <v>0</v>
      </c>
      <c r="Q66" s="1">
        <f t="shared" si="51"/>
        <v>0</v>
      </c>
      <c r="R66" s="2"/>
      <c r="S66" s="2"/>
      <c r="T66" s="5">
        <f t="shared" si="46"/>
        <v>0</v>
      </c>
      <c r="U66" s="1">
        <f t="shared" si="47"/>
        <v>0</v>
      </c>
      <c r="V66" s="28">
        <f t="shared" si="48"/>
        <v>0</v>
      </c>
    </row>
    <row r="67" spans="2:22" ht="15">
      <c r="B67" s="29" t="s">
        <v>11</v>
      </c>
      <c r="C67" s="8"/>
      <c r="D67" s="9"/>
      <c r="E67" s="5">
        <f t="shared" si="40"/>
        <v>0</v>
      </c>
      <c r="F67" s="5">
        <f t="shared" si="41"/>
        <v>0</v>
      </c>
      <c r="G67" s="4">
        <f t="shared" si="42"/>
        <v>0</v>
      </c>
      <c r="H67" s="4">
        <f t="shared" si="43"/>
        <v>0</v>
      </c>
      <c r="I67" s="3"/>
      <c r="J67" s="36">
        <v>845</v>
      </c>
      <c r="K67" s="7">
        <f t="shared" si="44"/>
        <v>211.25</v>
      </c>
      <c r="L67" s="11">
        <f t="shared" si="45"/>
        <v>0</v>
      </c>
      <c r="M67" s="11">
        <f t="shared" si="49"/>
        <v>0</v>
      </c>
      <c r="N67" s="12"/>
      <c r="O67" s="10">
        <f t="shared" si="50"/>
        <v>0</v>
      </c>
      <c r="P67" s="1">
        <f t="shared" si="39"/>
        <v>0</v>
      </c>
      <c r="Q67" s="1">
        <f t="shared" si="51"/>
        <v>0</v>
      </c>
      <c r="R67" s="2"/>
      <c r="S67" s="2"/>
      <c r="T67" s="5">
        <f t="shared" si="46"/>
        <v>0</v>
      </c>
      <c r="U67" s="1">
        <f t="shared" si="47"/>
        <v>0</v>
      </c>
      <c r="V67" s="28">
        <f t="shared" si="48"/>
        <v>0</v>
      </c>
    </row>
    <row r="68" spans="2:22" ht="15">
      <c r="B68" s="29" t="s">
        <v>12</v>
      </c>
      <c r="C68" s="8"/>
      <c r="D68" s="9"/>
      <c r="E68" s="5">
        <f t="shared" si="40"/>
        <v>0</v>
      </c>
      <c r="F68" s="5">
        <f t="shared" si="41"/>
        <v>0</v>
      </c>
      <c r="G68" s="4">
        <f t="shared" si="42"/>
        <v>0</v>
      </c>
      <c r="H68" s="4">
        <f t="shared" si="43"/>
        <v>0</v>
      </c>
      <c r="I68" s="3"/>
      <c r="J68" s="36">
        <v>836</v>
      </c>
      <c r="K68" s="7">
        <f t="shared" si="44"/>
        <v>209</v>
      </c>
      <c r="L68" s="11">
        <f t="shared" si="45"/>
        <v>0</v>
      </c>
      <c r="M68" s="11">
        <f t="shared" si="49"/>
        <v>0</v>
      </c>
      <c r="N68" s="12"/>
      <c r="O68" s="10">
        <f t="shared" si="50"/>
        <v>0</v>
      </c>
      <c r="P68" s="1">
        <f t="shared" si="39"/>
        <v>0</v>
      </c>
      <c r="Q68" s="1">
        <f t="shared" si="51"/>
        <v>0</v>
      </c>
      <c r="R68" s="2"/>
      <c r="S68" s="2"/>
      <c r="T68" s="5">
        <f t="shared" si="46"/>
        <v>0</v>
      </c>
      <c r="U68" s="1">
        <f t="shared" si="47"/>
        <v>0</v>
      </c>
      <c r="V68" s="28">
        <f t="shared" si="48"/>
        <v>0</v>
      </c>
    </row>
    <row r="69" spans="2:22" ht="15">
      <c r="B69" s="29" t="s">
        <v>13</v>
      </c>
      <c r="C69" s="8"/>
      <c r="D69" s="9"/>
      <c r="E69" s="5">
        <f t="shared" si="40"/>
        <v>0</v>
      </c>
      <c r="F69" s="5">
        <f t="shared" si="41"/>
        <v>0</v>
      </c>
      <c r="G69" s="4">
        <f t="shared" si="42"/>
        <v>0</v>
      </c>
      <c r="H69" s="4">
        <f t="shared" si="43"/>
        <v>0</v>
      </c>
      <c r="I69" s="3"/>
      <c r="J69" s="36">
        <v>845</v>
      </c>
      <c r="K69" s="7">
        <f t="shared" si="44"/>
        <v>211.25</v>
      </c>
      <c r="L69" s="11">
        <f t="shared" si="45"/>
        <v>0</v>
      </c>
      <c r="M69" s="11">
        <f t="shared" si="49"/>
        <v>0</v>
      </c>
      <c r="N69" s="12"/>
      <c r="O69" s="10">
        <f t="shared" si="50"/>
        <v>0</v>
      </c>
      <c r="P69" s="1">
        <f t="shared" si="39"/>
        <v>0</v>
      </c>
      <c r="Q69" s="1">
        <f t="shared" si="51"/>
        <v>0</v>
      </c>
      <c r="R69" s="2"/>
      <c r="S69" s="2"/>
      <c r="T69" s="5">
        <f t="shared" si="46"/>
        <v>0</v>
      </c>
      <c r="U69" s="1">
        <f t="shared" si="47"/>
        <v>0</v>
      </c>
      <c r="V69" s="28">
        <f t="shared" si="48"/>
        <v>0</v>
      </c>
    </row>
    <row r="70" spans="2:22" ht="19.5" thickBot="1">
      <c r="B70" s="48" t="s">
        <v>14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50"/>
      <c r="O70" s="30"/>
      <c r="P70" s="31">
        <f>SUM(P58:P69)</f>
        <v>0</v>
      </c>
      <c r="Q70" s="31"/>
      <c r="R70" s="32">
        <f>SUM(R58:R69)</f>
        <v>0</v>
      </c>
      <c r="S70" s="32"/>
      <c r="T70" s="33">
        <f>SUM(T58:T69)</f>
        <v>0</v>
      </c>
      <c r="U70" s="33">
        <f>SUM(U58:U69)</f>
        <v>0</v>
      </c>
      <c r="V70" s="34">
        <f>SUM(V58:V69)</f>
        <v>0</v>
      </c>
    </row>
    <row r="72" ht="15.75" thickBot="1"/>
    <row r="73" spans="2:22" s="17" customFormat="1" ht="75">
      <c r="B73" s="18">
        <v>2013</v>
      </c>
      <c r="C73" s="19" t="s">
        <v>15</v>
      </c>
      <c r="D73" s="20" t="s">
        <v>16</v>
      </c>
      <c r="E73" s="21" t="s">
        <v>26</v>
      </c>
      <c r="F73" s="21" t="s">
        <v>27</v>
      </c>
      <c r="G73" s="21" t="s">
        <v>28</v>
      </c>
      <c r="H73" s="21" t="s">
        <v>29</v>
      </c>
      <c r="I73" s="22" t="s">
        <v>0</v>
      </c>
      <c r="J73" s="19" t="s">
        <v>43</v>
      </c>
      <c r="K73" s="23">
        <v>0.25</v>
      </c>
      <c r="L73" s="24" t="s">
        <v>10</v>
      </c>
      <c r="M73" s="24" t="s">
        <v>10</v>
      </c>
      <c r="N73" s="20" t="s">
        <v>17</v>
      </c>
      <c r="O73" s="25">
        <v>0.005</v>
      </c>
      <c r="P73" s="24" t="s">
        <v>18</v>
      </c>
      <c r="Q73" s="24" t="s">
        <v>19</v>
      </c>
      <c r="R73" s="22" t="s">
        <v>30</v>
      </c>
      <c r="S73" s="22" t="s">
        <v>31</v>
      </c>
      <c r="T73" s="24" t="s">
        <v>20</v>
      </c>
      <c r="U73" s="24" t="s">
        <v>21</v>
      </c>
      <c r="V73" s="26" t="s">
        <v>32</v>
      </c>
    </row>
    <row r="74" spans="2:22" ht="15">
      <c r="B74" s="27" t="s">
        <v>1</v>
      </c>
      <c r="C74" s="8"/>
      <c r="D74" s="9"/>
      <c r="E74" s="5">
        <f>C74/16</f>
        <v>0</v>
      </c>
      <c r="F74" s="5">
        <f>D74/16</f>
        <v>0</v>
      </c>
      <c r="G74" s="4">
        <f>ROUNDDOWN(E74,0)</f>
        <v>0</v>
      </c>
      <c r="H74" s="4">
        <f>ROUNDUP(F74,0)</f>
        <v>0</v>
      </c>
      <c r="I74" s="3"/>
      <c r="J74" s="36">
        <v>836</v>
      </c>
      <c r="K74" s="7">
        <f>J74*25/100</f>
        <v>209</v>
      </c>
      <c r="L74" s="11">
        <f>MAX(0,G74-I74)</f>
        <v>0</v>
      </c>
      <c r="M74" s="11">
        <f>MAX(0,H74-I74)</f>
        <v>0</v>
      </c>
      <c r="N74" s="12"/>
      <c r="O74" s="10">
        <f>(N74*0.5)/100</f>
        <v>0</v>
      </c>
      <c r="P74" s="1">
        <f aca="true" t="shared" si="52" ref="P74:P85">K74*L74</f>
        <v>0</v>
      </c>
      <c r="Q74" s="1">
        <f>M74*O74</f>
        <v>0</v>
      </c>
      <c r="R74" s="2"/>
      <c r="S74" s="2"/>
      <c r="T74" s="5">
        <f>P74-R74</f>
        <v>0</v>
      </c>
      <c r="U74" s="1">
        <f>Q74-S74</f>
        <v>0</v>
      </c>
      <c r="V74" s="28">
        <f>T74+U74</f>
        <v>0</v>
      </c>
    </row>
    <row r="75" spans="2:22" ht="15">
      <c r="B75" s="27" t="s">
        <v>2</v>
      </c>
      <c r="C75" s="8"/>
      <c r="D75" s="9"/>
      <c r="E75" s="5">
        <f aca="true" t="shared" si="53" ref="E75:E85">C75/16</f>
        <v>0</v>
      </c>
      <c r="F75" s="5">
        <f aca="true" t="shared" si="54" ref="F75:F85">D75/16</f>
        <v>0</v>
      </c>
      <c r="G75" s="4">
        <f aca="true" t="shared" si="55" ref="G75:G85">ROUNDDOWN(E75,0)</f>
        <v>0</v>
      </c>
      <c r="H75" s="4">
        <f aca="true" t="shared" si="56" ref="H75:H85">ROUNDUP(F75,0)</f>
        <v>0</v>
      </c>
      <c r="I75" s="3"/>
      <c r="J75" s="36">
        <v>817</v>
      </c>
      <c r="K75" s="7">
        <f aca="true" t="shared" si="57" ref="K75:K85">J75*25/100</f>
        <v>204.25</v>
      </c>
      <c r="L75" s="11">
        <f aca="true" t="shared" si="58" ref="L75:L85">MAX(0,G75-I75)</f>
        <v>0</v>
      </c>
      <c r="M75" s="11">
        <f>MAX(0,H75-I75)</f>
        <v>0</v>
      </c>
      <c r="N75" s="12"/>
      <c r="O75" s="10">
        <f>(N75*0.5)/100</f>
        <v>0</v>
      </c>
      <c r="P75" s="1">
        <f t="shared" si="52"/>
        <v>0</v>
      </c>
      <c r="Q75" s="1">
        <f>M75*O75</f>
        <v>0</v>
      </c>
      <c r="R75" s="2"/>
      <c r="S75" s="2"/>
      <c r="T75" s="5">
        <f aca="true" t="shared" si="59" ref="T75:T85">P75-R75</f>
        <v>0</v>
      </c>
      <c r="U75" s="1">
        <f aca="true" t="shared" si="60" ref="U75:U85">Q75-S75</f>
        <v>0</v>
      </c>
      <c r="V75" s="28">
        <f aca="true" t="shared" si="61" ref="V75:V85">T75+U75</f>
        <v>0</v>
      </c>
    </row>
    <row r="76" spans="2:22" s="15" customFormat="1" ht="15">
      <c r="B76" s="29" t="s">
        <v>3</v>
      </c>
      <c r="C76" s="8"/>
      <c r="D76" s="9"/>
      <c r="E76" s="5">
        <f t="shared" si="53"/>
        <v>0</v>
      </c>
      <c r="F76" s="5">
        <f t="shared" si="54"/>
        <v>0</v>
      </c>
      <c r="G76" s="13">
        <f t="shared" si="55"/>
        <v>0</v>
      </c>
      <c r="H76" s="4">
        <f t="shared" si="56"/>
        <v>0</v>
      </c>
      <c r="I76" s="3"/>
      <c r="J76" s="36">
        <v>828</v>
      </c>
      <c r="K76" s="7">
        <f t="shared" si="57"/>
        <v>207</v>
      </c>
      <c r="L76" s="11">
        <f t="shared" si="58"/>
        <v>0</v>
      </c>
      <c r="M76" s="11">
        <f>MAX(0,H76-I76)</f>
        <v>0</v>
      </c>
      <c r="N76" s="12"/>
      <c r="O76" s="14">
        <f>(N76*0.5)/100</f>
        <v>0</v>
      </c>
      <c r="P76" s="5">
        <f t="shared" si="52"/>
        <v>0</v>
      </c>
      <c r="Q76" s="5">
        <f>M76*O76</f>
        <v>0</v>
      </c>
      <c r="R76" s="16"/>
      <c r="S76" s="2"/>
      <c r="T76" s="5">
        <f t="shared" si="59"/>
        <v>0</v>
      </c>
      <c r="U76" s="1">
        <f t="shared" si="60"/>
        <v>0</v>
      </c>
      <c r="V76" s="28">
        <f t="shared" si="61"/>
        <v>0</v>
      </c>
    </row>
    <row r="77" spans="2:22" ht="15">
      <c r="B77" s="27" t="s">
        <v>4</v>
      </c>
      <c r="C77" s="8"/>
      <c r="D77" s="9"/>
      <c r="E77" s="5">
        <f t="shared" si="53"/>
        <v>0</v>
      </c>
      <c r="F77" s="5">
        <f t="shared" si="54"/>
        <v>0</v>
      </c>
      <c r="G77" s="4">
        <f t="shared" si="55"/>
        <v>0</v>
      </c>
      <c r="H77" s="4">
        <f t="shared" si="56"/>
        <v>0</v>
      </c>
      <c r="I77" s="3"/>
      <c r="J77" s="36">
        <v>836</v>
      </c>
      <c r="K77" s="7">
        <f t="shared" si="57"/>
        <v>209</v>
      </c>
      <c r="L77" s="11">
        <f t="shared" si="58"/>
        <v>0</v>
      </c>
      <c r="M77" s="11">
        <f aca="true" t="shared" si="62" ref="M77:M85">MAX(0,H77-I77)</f>
        <v>0</v>
      </c>
      <c r="N77" s="12"/>
      <c r="O77" s="10">
        <f aca="true" t="shared" si="63" ref="O77:O85">(N77*0.5)/100</f>
        <v>0</v>
      </c>
      <c r="P77" s="1">
        <f t="shared" si="52"/>
        <v>0</v>
      </c>
      <c r="Q77" s="1">
        <f aca="true" t="shared" si="64" ref="Q77:Q85">M77*O77</f>
        <v>0</v>
      </c>
      <c r="R77" s="2"/>
      <c r="S77" s="2"/>
      <c r="T77" s="5">
        <f t="shared" si="59"/>
        <v>0</v>
      </c>
      <c r="U77" s="1">
        <f t="shared" si="60"/>
        <v>0</v>
      </c>
      <c r="V77" s="28">
        <f t="shared" si="61"/>
        <v>0</v>
      </c>
    </row>
    <row r="78" spans="2:22" ht="15">
      <c r="B78" s="27" t="s">
        <v>5</v>
      </c>
      <c r="C78" s="8"/>
      <c r="D78" s="9"/>
      <c r="E78" s="5">
        <f t="shared" si="53"/>
        <v>0</v>
      </c>
      <c r="F78" s="5">
        <f t="shared" si="54"/>
        <v>0</v>
      </c>
      <c r="G78" s="4">
        <f t="shared" si="55"/>
        <v>0</v>
      </c>
      <c r="H78" s="4">
        <f t="shared" si="56"/>
        <v>0</v>
      </c>
      <c r="I78" s="3"/>
      <c r="J78" s="36">
        <v>846</v>
      </c>
      <c r="K78" s="7">
        <f t="shared" si="57"/>
        <v>211.5</v>
      </c>
      <c r="L78" s="11">
        <f t="shared" si="58"/>
        <v>0</v>
      </c>
      <c r="M78" s="11">
        <f t="shared" si="62"/>
        <v>0</v>
      </c>
      <c r="N78" s="12"/>
      <c r="O78" s="10">
        <f t="shared" si="63"/>
        <v>0</v>
      </c>
      <c r="P78" s="1">
        <f t="shared" si="52"/>
        <v>0</v>
      </c>
      <c r="Q78" s="1">
        <f t="shared" si="64"/>
        <v>0</v>
      </c>
      <c r="R78" s="2"/>
      <c r="S78" s="2"/>
      <c r="T78" s="5">
        <f t="shared" si="59"/>
        <v>0</v>
      </c>
      <c r="U78" s="1">
        <f t="shared" si="60"/>
        <v>0</v>
      </c>
      <c r="V78" s="28">
        <f t="shared" si="61"/>
        <v>0</v>
      </c>
    </row>
    <row r="79" spans="2:22" ht="15">
      <c r="B79" s="27" t="s">
        <v>6</v>
      </c>
      <c r="C79" s="8"/>
      <c r="D79" s="9"/>
      <c r="E79" s="5">
        <f t="shared" si="53"/>
        <v>0</v>
      </c>
      <c r="F79" s="5">
        <f t="shared" si="54"/>
        <v>0</v>
      </c>
      <c r="G79" s="4">
        <f t="shared" si="55"/>
        <v>0</v>
      </c>
      <c r="H79" s="4">
        <f t="shared" si="56"/>
        <v>0</v>
      </c>
      <c r="I79" s="3"/>
      <c r="J79" s="36">
        <v>825</v>
      </c>
      <c r="K79" s="7">
        <f t="shared" si="57"/>
        <v>206.25</v>
      </c>
      <c r="L79" s="11">
        <f t="shared" si="58"/>
        <v>0</v>
      </c>
      <c r="M79" s="11">
        <f t="shared" si="62"/>
        <v>0</v>
      </c>
      <c r="N79" s="12"/>
      <c r="O79" s="10">
        <f t="shared" si="63"/>
        <v>0</v>
      </c>
      <c r="P79" s="1">
        <f t="shared" si="52"/>
        <v>0</v>
      </c>
      <c r="Q79" s="1">
        <f t="shared" si="64"/>
        <v>0</v>
      </c>
      <c r="R79" s="2"/>
      <c r="S79" s="2"/>
      <c r="T79" s="5">
        <f t="shared" si="59"/>
        <v>0</v>
      </c>
      <c r="U79" s="1">
        <f t="shared" si="60"/>
        <v>0</v>
      </c>
      <c r="V79" s="28">
        <f t="shared" si="61"/>
        <v>0</v>
      </c>
    </row>
    <row r="80" spans="2:22" ht="15">
      <c r="B80" s="27" t="s">
        <v>7</v>
      </c>
      <c r="C80" s="8"/>
      <c r="D80" s="9"/>
      <c r="E80" s="5">
        <f t="shared" si="53"/>
        <v>0</v>
      </c>
      <c r="F80" s="5">
        <f t="shared" si="54"/>
        <v>0</v>
      </c>
      <c r="G80" s="4">
        <f t="shared" si="55"/>
        <v>0</v>
      </c>
      <c r="H80" s="4">
        <f t="shared" si="56"/>
        <v>0</v>
      </c>
      <c r="I80" s="3"/>
      <c r="J80" s="36">
        <v>841</v>
      </c>
      <c r="K80" s="7">
        <f t="shared" si="57"/>
        <v>210.25</v>
      </c>
      <c r="L80" s="11">
        <f t="shared" si="58"/>
        <v>0</v>
      </c>
      <c r="M80" s="11">
        <f t="shared" si="62"/>
        <v>0</v>
      </c>
      <c r="N80" s="12"/>
      <c r="O80" s="10">
        <f t="shared" si="63"/>
        <v>0</v>
      </c>
      <c r="P80" s="1">
        <f t="shared" si="52"/>
        <v>0</v>
      </c>
      <c r="Q80" s="1">
        <f t="shared" si="64"/>
        <v>0</v>
      </c>
      <c r="R80" s="2"/>
      <c r="S80" s="2"/>
      <c r="T80" s="5">
        <f t="shared" si="59"/>
        <v>0</v>
      </c>
      <c r="U80" s="1">
        <f t="shared" si="60"/>
        <v>0</v>
      </c>
      <c r="V80" s="28">
        <f t="shared" si="61"/>
        <v>0</v>
      </c>
    </row>
    <row r="81" spans="2:22" ht="15">
      <c r="B81" s="27" t="s">
        <v>8</v>
      </c>
      <c r="C81" s="8"/>
      <c r="D81" s="9"/>
      <c r="E81" s="5">
        <f t="shared" si="53"/>
        <v>0</v>
      </c>
      <c r="F81" s="5">
        <f t="shared" si="54"/>
        <v>0</v>
      </c>
      <c r="G81" s="4">
        <f t="shared" si="55"/>
        <v>0</v>
      </c>
      <c r="H81" s="4">
        <f t="shared" si="56"/>
        <v>0</v>
      </c>
      <c r="I81" s="3"/>
      <c r="J81" s="36">
        <v>835</v>
      </c>
      <c r="K81" s="7">
        <f t="shared" si="57"/>
        <v>208.75</v>
      </c>
      <c r="L81" s="11">
        <f t="shared" si="58"/>
        <v>0</v>
      </c>
      <c r="M81" s="11">
        <f t="shared" si="62"/>
        <v>0</v>
      </c>
      <c r="N81" s="12"/>
      <c r="O81" s="10">
        <f t="shared" si="63"/>
        <v>0</v>
      </c>
      <c r="P81" s="1">
        <f t="shared" si="52"/>
        <v>0</v>
      </c>
      <c r="Q81" s="1">
        <f t="shared" si="64"/>
        <v>0</v>
      </c>
      <c r="R81" s="2"/>
      <c r="S81" s="2"/>
      <c r="T81" s="5">
        <f t="shared" si="59"/>
        <v>0</v>
      </c>
      <c r="U81" s="1">
        <f t="shared" si="60"/>
        <v>0</v>
      </c>
      <c r="V81" s="28">
        <f t="shared" si="61"/>
        <v>0</v>
      </c>
    </row>
    <row r="82" spans="2:22" ht="15">
      <c r="B82" s="27" t="s">
        <v>9</v>
      </c>
      <c r="C82" s="8"/>
      <c r="D82" s="9"/>
      <c r="E82" s="5">
        <f t="shared" si="53"/>
        <v>0</v>
      </c>
      <c r="F82" s="5">
        <f t="shared" si="54"/>
        <v>0</v>
      </c>
      <c r="G82" s="4">
        <f t="shared" si="55"/>
        <v>0</v>
      </c>
      <c r="H82" s="4">
        <f t="shared" si="56"/>
        <v>0</v>
      </c>
      <c r="I82" s="3"/>
      <c r="J82" s="36">
        <v>832</v>
      </c>
      <c r="K82" s="7">
        <f t="shared" si="57"/>
        <v>208</v>
      </c>
      <c r="L82" s="11">
        <f t="shared" si="58"/>
        <v>0</v>
      </c>
      <c r="M82" s="11">
        <f t="shared" si="62"/>
        <v>0</v>
      </c>
      <c r="N82" s="12"/>
      <c r="O82" s="10">
        <f t="shared" si="63"/>
        <v>0</v>
      </c>
      <c r="P82" s="1">
        <f t="shared" si="52"/>
        <v>0</v>
      </c>
      <c r="Q82" s="1">
        <f t="shared" si="64"/>
        <v>0</v>
      </c>
      <c r="R82" s="2"/>
      <c r="S82" s="2"/>
      <c r="T82" s="5">
        <f t="shared" si="59"/>
        <v>0</v>
      </c>
      <c r="U82" s="1">
        <f t="shared" si="60"/>
        <v>0</v>
      </c>
      <c r="V82" s="28">
        <f t="shared" si="61"/>
        <v>0</v>
      </c>
    </row>
    <row r="83" spans="2:22" ht="15">
      <c r="B83" s="29" t="s">
        <v>11</v>
      </c>
      <c r="C83" s="8"/>
      <c r="D83" s="9"/>
      <c r="E83" s="5">
        <f t="shared" si="53"/>
        <v>0</v>
      </c>
      <c r="F83" s="5">
        <f t="shared" si="54"/>
        <v>0</v>
      </c>
      <c r="G83" s="4">
        <f t="shared" si="55"/>
        <v>0</v>
      </c>
      <c r="H83" s="4">
        <f t="shared" si="56"/>
        <v>0</v>
      </c>
      <c r="I83" s="3"/>
      <c r="J83" s="36">
        <v>845</v>
      </c>
      <c r="K83" s="7">
        <f t="shared" si="57"/>
        <v>211.25</v>
      </c>
      <c r="L83" s="11">
        <f t="shared" si="58"/>
        <v>0</v>
      </c>
      <c r="M83" s="11">
        <f t="shared" si="62"/>
        <v>0</v>
      </c>
      <c r="N83" s="12"/>
      <c r="O83" s="10">
        <f t="shared" si="63"/>
        <v>0</v>
      </c>
      <c r="P83" s="1">
        <f t="shared" si="52"/>
        <v>0</v>
      </c>
      <c r="Q83" s="1">
        <f t="shared" si="64"/>
        <v>0</v>
      </c>
      <c r="R83" s="2"/>
      <c r="S83" s="2"/>
      <c r="T83" s="5">
        <f t="shared" si="59"/>
        <v>0</v>
      </c>
      <c r="U83" s="1">
        <f t="shared" si="60"/>
        <v>0</v>
      </c>
      <c r="V83" s="28">
        <f t="shared" si="61"/>
        <v>0</v>
      </c>
    </row>
    <row r="84" spans="2:22" ht="15">
      <c r="B84" s="29" t="s">
        <v>12</v>
      </c>
      <c r="C84" s="8"/>
      <c r="D84" s="9"/>
      <c r="E84" s="5">
        <f t="shared" si="53"/>
        <v>0</v>
      </c>
      <c r="F84" s="5">
        <f t="shared" si="54"/>
        <v>0</v>
      </c>
      <c r="G84" s="4">
        <f t="shared" si="55"/>
        <v>0</v>
      </c>
      <c r="H84" s="4">
        <f t="shared" si="56"/>
        <v>0</v>
      </c>
      <c r="I84" s="3"/>
      <c r="J84" s="36">
        <v>836</v>
      </c>
      <c r="K84" s="7">
        <f t="shared" si="57"/>
        <v>209</v>
      </c>
      <c r="L84" s="11">
        <f t="shared" si="58"/>
        <v>0</v>
      </c>
      <c r="M84" s="11">
        <f t="shared" si="62"/>
        <v>0</v>
      </c>
      <c r="N84" s="12"/>
      <c r="O84" s="10">
        <f t="shared" si="63"/>
        <v>0</v>
      </c>
      <c r="P84" s="1">
        <f t="shared" si="52"/>
        <v>0</v>
      </c>
      <c r="Q84" s="1">
        <f t="shared" si="64"/>
        <v>0</v>
      </c>
      <c r="R84" s="2"/>
      <c r="S84" s="2"/>
      <c r="T84" s="5">
        <f t="shared" si="59"/>
        <v>0</v>
      </c>
      <c r="U84" s="1">
        <f t="shared" si="60"/>
        <v>0</v>
      </c>
      <c r="V84" s="28">
        <f t="shared" si="61"/>
        <v>0</v>
      </c>
    </row>
    <row r="85" spans="2:22" ht="15">
      <c r="B85" s="29" t="s">
        <v>13</v>
      </c>
      <c r="C85" s="8"/>
      <c r="D85" s="9"/>
      <c r="E85" s="5">
        <f t="shared" si="53"/>
        <v>0</v>
      </c>
      <c r="F85" s="5">
        <f t="shared" si="54"/>
        <v>0</v>
      </c>
      <c r="G85" s="4">
        <f t="shared" si="55"/>
        <v>0</v>
      </c>
      <c r="H85" s="4">
        <f t="shared" si="56"/>
        <v>0</v>
      </c>
      <c r="I85" s="3"/>
      <c r="J85" s="36">
        <v>845</v>
      </c>
      <c r="K85" s="7">
        <f t="shared" si="57"/>
        <v>211.25</v>
      </c>
      <c r="L85" s="11">
        <f t="shared" si="58"/>
        <v>0</v>
      </c>
      <c r="M85" s="11">
        <f t="shared" si="62"/>
        <v>0</v>
      </c>
      <c r="N85" s="12"/>
      <c r="O85" s="10">
        <f t="shared" si="63"/>
        <v>0</v>
      </c>
      <c r="P85" s="1">
        <f t="shared" si="52"/>
        <v>0</v>
      </c>
      <c r="Q85" s="1">
        <f t="shared" si="64"/>
        <v>0</v>
      </c>
      <c r="R85" s="2"/>
      <c r="S85" s="2"/>
      <c r="T85" s="5">
        <f t="shared" si="59"/>
        <v>0</v>
      </c>
      <c r="U85" s="1">
        <f t="shared" si="60"/>
        <v>0</v>
      </c>
      <c r="V85" s="28">
        <f t="shared" si="61"/>
        <v>0</v>
      </c>
    </row>
    <row r="86" spans="2:22" ht="19.5" thickBot="1">
      <c r="B86" s="48" t="s">
        <v>14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30"/>
      <c r="P86" s="31">
        <f>SUM(P74:P85)</f>
        <v>0</v>
      </c>
      <c r="Q86" s="31"/>
      <c r="R86" s="32">
        <f>SUM(R74:R85)</f>
        <v>0</v>
      </c>
      <c r="S86" s="32"/>
      <c r="T86" s="33">
        <f>SUM(T74:T85)</f>
        <v>0</v>
      </c>
      <c r="U86" s="33">
        <f>SUM(U74:U85)</f>
        <v>0</v>
      </c>
      <c r="V86" s="34">
        <f>SUM(V74:V85)</f>
        <v>0</v>
      </c>
    </row>
    <row r="88" ht="15.75" thickBot="1"/>
    <row r="89" spans="2:22" s="17" customFormat="1" ht="75">
      <c r="B89" s="18">
        <v>2012</v>
      </c>
      <c r="C89" s="19" t="s">
        <v>22</v>
      </c>
      <c r="D89" s="20" t="s">
        <v>23</v>
      </c>
      <c r="E89" s="21" t="s">
        <v>37</v>
      </c>
      <c r="F89" s="21" t="s">
        <v>38</v>
      </c>
      <c r="G89" s="21" t="s">
        <v>39</v>
      </c>
      <c r="H89" s="21" t="s">
        <v>40</v>
      </c>
      <c r="I89" s="22" t="s">
        <v>0</v>
      </c>
      <c r="J89" s="19" t="s">
        <v>43</v>
      </c>
      <c r="K89" s="23">
        <v>0.25</v>
      </c>
      <c r="L89" s="24" t="s">
        <v>10</v>
      </c>
      <c r="M89" s="24" t="s">
        <v>10</v>
      </c>
      <c r="N89" s="20" t="s">
        <v>17</v>
      </c>
      <c r="O89" s="25">
        <v>0.005</v>
      </c>
      <c r="P89" s="24" t="s">
        <v>18</v>
      </c>
      <c r="Q89" s="24" t="s">
        <v>19</v>
      </c>
      <c r="R89" s="22" t="s">
        <v>30</v>
      </c>
      <c r="S89" s="22" t="s">
        <v>31</v>
      </c>
      <c r="T89" s="24" t="s">
        <v>20</v>
      </c>
      <c r="U89" s="24" t="s">
        <v>21</v>
      </c>
      <c r="V89" s="26" t="s">
        <v>32</v>
      </c>
    </row>
    <row r="90" spans="2:22" ht="15">
      <c r="B90" s="27" t="s">
        <v>1</v>
      </c>
      <c r="C90" s="8"/>
      <c r="D90" s="9"/>
      <c r="E90" s="5">
        <f>C90/19</f>
        <v>0</v>
      </c>
      <c r="F90" s="5">
        <f>D90/19</f>
        <v>0</v>
      </c>
      <c r="G90" s="4">
        <f>ROUNDDOWN(E90,0)</f>
        <v>0</v>
      </c>
      <c r="H90" s="4">
        <f>ROUNDUP(F90,0)</f>
        <v>0</v>
      </c>
      <c r="I90" s="3"/>
      <c r="J90" s="6">
        <v>828.42</v>
      </c>
      <c r="K90" s="7">
        <f>J90*25/100</f>
        <v>207.105</v>
      </c>
      <c r="L90" s="11">
        <f>MAX(0,G90-I90)</f>
        <v>0</v>
      </c>
      <c r="M90" s="11">
        <f>MAX(0,H90-I90)</f>
        <v>0</v>
      </c>
      <c r="N90" s="12"/>
      <c r="O90" s="10">
        <f>(N90*0.5)/100</f>
        <v>0</v>
      </c>
      <c r="P90" s="1">
        <f aca="true" t="shared" si="65" ref="P90:P101">K90*L90</f>
        <v>0</v>
      </c>
      <c r="Q90" s="1">
        <f>M90*O90</f>
        <v>0</v>
      </c>
      <c r="R90" s="2"/>
      <c r="S90" s="2"/>
      <c r="T90" s="5">
        <f>P90-R90</f>
        <v>0</v>
      </c>
      <c r="U90" s="1">
        <f>Q90-S90</f>
        <v>0</v>
      </c>
      <c r="V90" s="28">
        <f>T90+U90</f>
        <v>0</v>
      </c>
    </row>
    <row r="91" spans="2:22" ht="15">
      <c r="B91" s="27" t="s">
        <v>2</v>
      </c>
      <c r="C91" s="8"/>
      <c r="D91" s="9"/>
      <c r="E91" s="5">
        <f aca="true" t="shared" si="66" ref="E91:E101">C91/19</f>
        <v>0</v>
      </c>
      <c r="F91" s="5">
        <f aca="true" t="shared" si="67" ref="F91:F101">D91/19</f>
        <v>0</v>
      </c>
      <c r="G91" s="4">
        <f aca="true" t="shared" si="68" ref="G91:G101">ROUNDDOWN(E91,0)</f>
        <v>0</v>
      </c>
      <c r="H91" s="4">
        <f aca="true" t="shared" si="69" ref="H91:H101">ROUNDUP(F91,0)</f>
        <v>0</v>
      </c>
      <c r="I91" s="3"/>
      <c r="J91" s="6">
        <v>817.58</v>
      </c>
      <c r="K91" s="7">
        <f aca="true" t="shared" si="70" ref="K91:K101">J91*25/100</f>
        <v>204.395</v>
      </c>
      <c r="L91" s="11">
        <f aca="true" t="shared" si="71" ref="L91:L101">MAX(0,G91-I91)</f>
        <v>0</v>
      </c>
      <c r="M91" s="11">
        <f>MAX(0,H91-I91)</f>
        <v>0</v>
      </c>
      <c r="N91" s="12"/>
      <c r="O91" s="10">
        <f>(N91*0.5)/100</f>
        <v>0</v>
      </c>
      <c r="P91" s="1">
        <f t="shared" si="65"/>
        <v>0</v>
      </c>
      <c r="Q91" s="1">
        <f>M91*O91</f>
        <v>0</v>
      </c>
      <c r="R91" s="2"/>
      <c r="S91" s="2"/>
      <c r="T91" s="5">
        <f aca="true" t="shared" si="72" ref="T91:T101">P91-R91</f>
        <v>0</v>
      </c>
      <c r="U91" s="1">
        <f aca="true" t="shared" si="73" ref="U91:U101">Q91-S91</f>
        <v>0</v>
      </c>
      <c r="V91" s="28">
        <f aca="true" t="shared" si="74" ref="V91:V101">T91+U91</f>
        <v>0</v>
      </c>
    </row>
    <row r="92" spans="2:22" s="15" customFormat="1" ht="15">
      <c r="B92" s="29" t="s">
        <v>3</v>
      </c>
      <c r="C92" s="8"/>
      <c r="D92" s="9"/>
      <c r="E92" s="5">
        <f t="shared" si="66"/>
        <v>0</v>
      </c>
      <c r="F92" s="5">
        <f t="shared" si="67"/>
        <v>0</v>
      </c>
      <c r="G92" s="13">
        <f t="shared" si="68"/>
        <v>0</v>
      </c>
      <c r="H92" s="4">
        <f t="shared" si="69"/>
        <v>0</v>
      </c>
      <c r="I92" s="3"/>
      <c r="J92" s="6">
        <v>828.24</v>
      </c>
      <c r="K92" s="7">
        <f t="shared" si="70"/>
        <v>207.06</v>
      </c>
      <c r="L92" s="11">
        <f t="shared" si="71"/>
        <v>0</v>
      </c>
      <c r="M92" s="11">
        <f>MAX(0,H92-I92)</f>
        <v>0</v>
      </c>
      <c r="N92" s="12"/>
      <c r="O92" s="14">
        <f>(N92*0.5)/100</f>
        <v>0</v>
      </c>
      <c r="P92" s="5">
        <f t="shared" si="65"/>
        <v>0</v>
      </c>
      <c r="Q92" s="5">
        <f>M92*O92</f>
        <v>0</v>
      </c>
      <c r="R92" s="16"/>
      <c r="S92" s="2"/>
      <c r="T92" s="5">
        <f t="shared" si="72"/>
        <v>0</v>
      </c>
      <c r="U92" s="1">
        <f t="shared" si="73"/>
        <v>0</v>
      </c>
      <c r="V92" s="28">
        <f t="shared" si="74"/>
        <v>0</v>
      </c>
    </row>
    <row r="93" spans="2:22" ht="15">
      <c r="B93" s="27" t="s">
        <v>4</v>
      </c>
      <c r="C93" s="8"/>
      <c r="D93" s="9"/>
      <c r="E93" s="5">
        <f t="shared" si="66"/>
        <v>0</v>
      </c>
      <c r="F93" s="5">
        <f t="shared" si="67"/>
        <v>0</v>
      </c>
      <c r="G93" s="4">
        <f t="shared" si="68"/>
        <v>0</v>
      </c>
      <c r="H93" s="4">
        <f t="shared" si="69"/>
        <v>0</v>
      </c>
      <c r="I93" s="3"/>
      <c r="J93" s="6">
        <v>826.57</v>
      </c>
      <c r="K93" s="7">
        <f t="shared" si="70"/>
        <v>206.6425</v>
      </c>
      <c r="L93" s="11">
        <f t="shared" si="71"/>
        <v>0</v>
      </c>
      <c r="M93" s="11">
        <f aca="true" t="shared" si="75" ref="M93:M101">MAX(0,H93-I93)</f>
        <v>0</v>
      </c>
      <c r="N93" s="12"/>
      <c r="O93" s="10">
        <f aca="true" t="shared" si="76" ref="O93:O101">(N93*0.5)/100</f>
        <v>0</v>
      </c>
      <c r="P93" s="1">
        <f t="shared" si="65"/>
        <v>0</v>
      </c>
      <c r="Q93" s="1">
        <f aca="true" t="shared" si="77" ref="Q93:Q101">M93*O93</f>
        <v>0</v>
      </c>
      <c r="R93" s="2"/>
      <c r="S93" s="2"/>
      <c r="T93" s="5">
        <f t="shared" si="72"/>
        <v>0</v>
      </c>
      <c r="U93" s="1">
        <f t="shared" si="73"/>
        <v>0</v>
      </c>
      <c r="V93" s="28">
        <f t="shared" si="74"/>
        <v>0</v>
      </c>
    </row>
    <row r="94" spans="2:22" ht="15">
      <c r="B94" s="27" t="s">
        <v>5</v>
      </c>
      <c r="C94" s="8"/>
      <c r="D94" s="9"/>
      <c r="E94" s="5">
        <f t="shared" si="66"/>
        <v>0</v>
      </c>
      <c r="F94" s="5">
        <f t="shared" si="67"/>
        <v>0</v>
      </c>
      <c r="G94" s="4">
        <f t="shared" si="68"/>
        <v>0</v>
      </c>
      <c r="H94" s="4">
        <f t="shared" si="69"/>
        <v>0</v>
      </c>
      <c r="I94" s="3"/>
      <c r="J94" s="6">
        <v>840.42</v>
      </c>
      <c r="K94" s="7">
        <f t="shared" si="70"/>
        <v>210.105</v>
      </c>
      <c r="L94" s="11">
        <f t="shared" si="71"/>
        <v>0</v>
      </c>
      <c r="M94" s="11">
        <f t="shared" si="75"/>
        <v>0</v>
      </c>
      <c r="N94" s="12"/>
      <c r="O94" s="10">
        <f t="shared" si="76"/>
        <v>0</v>
      </c>
      <c r="P94" s="1">
        <f t="shared" si="65"/>
        <v>0</v>
      </c>
      <c r="Q94" s="1">
        <f t="shared" si="77"/>
        <v>0</v>
      </c>
      <c r="R94" s="2"/>
      <c r="S94" s="2"/>
      <c r="T94" s="5">
        <f t="shared" si="72"/>
        <v>0</v>
      </c>
      <c r="U94" s="1">
        <f t="shared" si="73"/>
        <v>0</v>
      </c>
      <c r="V94" s="28">
        <f t="shared" si="74"/>
        <v>0</v>
      </c>
    </row>
    <row r="95" spans="2:22" ht="15">
      <c r="B95" s="27" t="s">
        <v>6</v>
      </c>
      <c r="C95" s="8"/>
      <c r="D95" s="9"/>
      <c r="E95" s="5">
        <f t="shared" si="66"/>
        <v>0</v>
      </c>
      <c r="F95" s="5">
        <f t="shared" si="67"/>
        <v>0</v>
      </c>
      <c r="G95" s="4">
        <f t="shared" si="68"/>
        <v>0</v>
      </c>
      <c r="H95" s="4">
        <f t="shared" si="69"/>
        <v>0</v>
      </c>
      <c r="I95" s="3"/>
      <c r="J95" s="6">
        <v>823.01</v>
      </c>
      <c r="K95" s="7">
        <f t="shared" si="70"/>
        <v>205.7525</v>
      </c>
      <c r="L95" s="11">
        <f t="shared" si="71"/>
        <v>0</v>
      </c>
      <c r="M95" s="11">
        <f t="shared" si="75"/>
        <v>0</v>
      </c>
      <c r="N95" s="12"/>
      <c r="O95" s="10">
        <f t="shared" si="76"/>
        <v>0</v>
      </c>
      <c r="P95" s="1">
        <f t="shared" si="65"/>
        <v>0</v>
      </c>
      <c r="Q95" s="1">
        <f t="shared" si="77"/>
        <v>0</v>
      </c>
      <c r="R95" s="2"/>
      <c r="S95" s="2"/>
      <c r="T95" s="5">
        <f t="shared" si="72"/>
        <v>0</v>
      </c>
      <c r="U95" s="1">
        <f t="shared" si="73"/>
        <v>0</v>
      </c>
      <c r="V95" s="28">
        <f t="shared" si="74"/>
        <v>0</v>
      </c>
    </row>
    <row r="96" spans="2:22" ht="15">
      <c r="B96" s="27" t="s">
        <v>7</v>
      </c>
      <c r="C96" s="8"/>
      <c r="D96" s="9"/>
      <c r="E96" s="5">
        <f t="shared" si="66"/>
        <v>0</v>
      </c>
      <c r="F96" s="5">
        <f t="shared" si="67"/>
        <v>0</v>
      </c>
      <c r="G96" s="4">
        <f t="shared" si="68"/>
        <v>0</v>
      </c>
      <c r="H96" s="4">
        <f t="shared" si="69"/>
        <v>0</v>
      </c>
      <c r="I96" s="3"/>
      <c r="J96" s="6">
        <v>828.95</v>
      </c>
      <c r="K96" s="7">
        <f t="shared" si="70"/>
        <v>207.2375</v>
      </c>
      <c r="L96" s="11">
        <f t="shared" si="71"/>
        <v>0</v>
      </c>
      <c r="M96" s="11">
        <f t="shared" si="75"/>
        <v>0</v>
      </c>
      <c r="N96" s="12"/>
      <c r="O96" s="10">
        <f t="shared" si="76"/>
        <v>0</v>
      </c>
      <c r="P96" s="1">
        <f t="shared" si="65"/>
        <v>0</v>
      </c>
      <c r="Q96" s="1">
        <f t="shared" si="77"/>
        <v>0</v>
      </c>
      <c r="R96" s="2"/>
      <c r="S96" s="2"/>
      <c r="T96" s="5">
        <f t="shared" si="72"/>
        <v>0</v>
      </c>
      <c r="U96" s="1">
        <f t="shared" si="73"/>
        <v>0</v>
      </c>
      <c r="V96" s="28">
        <f t="shared" si="74"/>
        <v>0</v>
      </c>
    </row>
    <row r="97" spans="2:22" ht="15">
      <c r="B97" s="27" t="s">
        <v>8</v>
      </c>
      <c r="C97" s="8"/>
      <c r="D97" s="9"/>
      <c r="E97" s="5">
        <f t="shared" si="66"/>
        <v>0</v>
      </c>
      <c r="F97" s="5">
        <f t="shared" si="67"/>
        <v>0</v>
      </c>
      <c r="G97" s="4">
        <f t="shared" si="68"/>
        <v>0</v>
      </c>
      <c r="H97" s="4">
        <f t="shared" si="69"/>
        <v>0</v>
      </c>
      <c r="I97" s="3"/>
      <c r="J97" s="6">
        <v>836.13</v>
      </c>
      <c r="K97" s="7">
        <f t="shared" si="70"/>
        <v>209.0325</v>
      </c>
      <c r="L97" s="11">
        <f t="shared" si="71"/>
        <v>0</v>
      </c>
      <c r="M97" s="11">
        <f t="shared" si="75"/>
        <v>0</v>
      </c>
      <c r="N97" s="12"/>
      <c r="O97" s="10">
        <f t="shared" si="76"/>
        <v>0</v>
      </c>
      <c r="P97" s="1">
        <f t="shared" si="65"/>
        <v>0</v>
      </c>
      <c r="Q97" s="1">
        <f t="shared" si="77"/>
        <v>0</v>
      </c>
      <c r="R97" s="2"/>
      <c r="S97" s="2"/>
      <c r="T97" s="5">
        <f t="shared" si="72"/>
        <v>0</v>
      </c>
      <c r="U97" s="1">
        <f t="shared" si="73"/>
        <v>0</v>
      </c>
      <c r="V97" s="28">
        <f t="shared" si="74"/>
        <v>0</v>
      </c>
    </row>
    <row r="98" spans="2:22" ht="15">
      <c r="B98" s="27" t="s">
        <v>9</v>
      </c>
      <c r="C98" s="8"/>
      <c r="D98" s="9"/>
      <c r="E98" s="5">
        <f t="shared" si="66"/>
        <v>0</v>
      </c>
      <c r="F98" s="5">
        <f t="shared" si="67"/>
        <v>0</v>
      </c>
      <c r="G98" s="4">
        <f t="shared" si="68"/>
        <v>0</v>
      </c>
      <c r="H98" s="4">
        <f t="shared" si="69"/>
        <v>0</v>
      </c>
      <c r="I98" s="3"/>
      <c r="J98" s="6">
        <v>817.08</v>
      </c>
      <c r="K98" s="7">
        <f t="shared" si="70"/>
        <v>204.27</v>
      </c>
      <c r="L98" s="11">
        <f t="shared" si="71"/>
        <v>0</v>
      </c>
      <c r="M98" s="11">
        <f t="shared" si="75"/>
        <v>0</v>
      </c>
      <c r="N98" s="12"/>
      <c r="O98" s="10">
        <f t="shared" si="76"/>
        <v>0</v>
      </c>
      <c r="P98" s="1">
        <f t="shared" si="65"/>
        <v>0</v>
      </c>
      <c r="Q98" s="1">
        <f t="shared" si="77"/>
        <v>0</v>
      </c>
      <c r="R98" s="2"/>
      <c r="S98" s="2"/>
      <c r="T98" s="5">
        <f t="shared" si="72"/>
        <v>0</v>
      </c>
      <c r="U98" s="1">
        <f t="shared" si="73"/>
        <v>0</v>
      </c>
      <c r="V98" s="28">
        <f t="shared" si="74"/>
        <v>0</v>
      </c>
    </row>
    <row r="99" spans="2:22" ht="15">
      <c r="B99" s="29" t="s">
        <v>11</v>
      </c>
      <c r="C99" s="8"/>
      <c r="D99" s="9"/>
      <c r="E99" s="5">
        <f t="shared" si="66"/>
        <v>0</v>
      </c>
      <c r="F99" s="5">
        <f t="shared" si="67"/>
        <v>0</v>
      </c>
      <c r="G99" s="4">
        <f t="shared" si="68"/>
        <v>0</v>
      </c>
      <c r="H99" s="4">
        <f t="shared" si="69"/>
        <v>0</v>
      </c>
      <c r="I99" s="3"/>
      <c r="J99" s="6">
        <v>837.37</v>
      </c>
      <c r="K99" s="7">
        <f t="shared" si="70"/>
        <v>209.3425</v>
      </c>
      <c r="L99" s="11">
        <f t="shared" si="71"/>
        <v>0</v>
      </c>
      <c r="M99" s="11">
        <f t="shared" si="75"/>
        <v>0</v>
      </c>
      <c r="N99" s="12"/>
      <c r="O99" s="10">
        <f t="shared" si="76"/>
        <v>0</v>
      </c>
      <c r="P99" s="1">
        <f t="shared" si="65"/>
        <v>0</v>
      </c>
      <c r="Q99" s="1">
        <f t="shared" si="77"/>
        <v>0</v>
      </c>
      <c r="R99" s="2"/>
      <c r="S99" s="2"/>
      <c r="T99" s="5">
        <f t="shared" si="72"/>
        <v>0</v>
      </c>
      <c r="U99" s="1">
        <f t="shared" si="73"/>
        <v>0</v>
      </c>
      <c r="V99" s="28">
        <f t="shared" si="74"/>
        <v>0</v>
      </c>
    </row>
    <row r="100" spans="2:22" ht="15">
      <c r="B100" s="29" t="s">
        <v>12</v>
      </c>
      <c r="C100" s="8"/>
      <c r="D100" s="9"/>
      <c r="E100" s="5">
        <f t="shared" si="66"/>
        <v>0</v>
      </c>
      <c r="F100" s="5">
        <f t="shared" si="67"/>
        <v>0</v>
      </c>
      <c r="G100" s="4">
        <f t="shared" si="68"/>
        <v>0</v>
      </c>
      <c r="H100" s="4">
        <f t="shared" si="69"/>
        <v>0</v>
      </c>
      <c r="I100" s="3"/>
      <c r="J100" s="6">
        <v>837.84</v>
      </c>
      <c r="K100" s="7">
        <f t="shared" si="70"/>
        <v>209.46</v>
      </c>
      <c r="L100" s="11">
        <f t="shared" si="71"/>
        <v>0</v>
      </c>
      <c r="M100" s="11">
        <f t="shared" si="75"/>
        <v>0</v>
      </c>
      <c r="N100" s="12"/>
      <c r="O100" s="10">
        <f t="shared" si="76"/>
        <v>0</v>
      </c>
      <c r="P100" s="1">
        <f t="shared" si="65"/>
        <v>0</v>
      </c>
      <c r="Q100" s="1">
        <f t="shared" si="77"/>
        <v>0</v>
      </c>
      <c r="R100" s="2"/>
      <c r="S100" s="2"/>
      <c r="T100" s="5">
        <f t="shared" si="72"/>
        <v>0</v>
      </c>
      <c r="U100" s="1">
        <f t="shared" si="73"/>
        <v>0</v>
      </c>
      <c r="V100" s="28">
        <f t="shared" si="74"/>
        <v>0</v>
      </c>
    </row>
    <row r="101" spans="2:22" ht="15">
      <c r="B101" s="29" t="s">
        <v>13</v>
      </c>
      <c r="C101" s="8"/>
      <c r="D101" s="9"/>
      <c r="E101" s="5">
        <f t="shared" si="66"/>
        <v>0</v>
      </c>
      <c r="F101" s="5">
        <f t="shared" si="67"/>
        <v>0</v>
      </c>
      <c r="G101" s="4">
        <f t="shared" si="68"/>
        <v>0</v>
      </c>
      <c r="H101" s="4">
        <f t="shared" si="69"/>
        <v>0</v>
      </c>
      <c r="I101" s="3"/>
      <c r="J101" s="35">
        <v>837.3</v>
      </c>
      <c r="K101" s="7">
        <f t="shared" si="70"/>
        <v>209.325</v>
      </c>
      <c r="L101" s="11">
        <f t="shared" si="71"/>
        <v>0</v>
      </c>
      <c r="M101" s="11">
        <f t="shared" si="75"/>
        <v>0</v>
      </c>
      <c r="N101" s="12"/>
      <c r="O101" s="10">
        <f t="shared" si="76"/>
        <v>0</v>
      </c>
      <c r="P101" s="1">
        <f t="shared" si="65"/>
        <v>0</v>
      </c>
      <c r="Q101" s="1">
        <f t="shared" si="77"/>
        <v>0</v>
      </c>
      <c r="R101" s="2"/>
      <c r="S101" s="2"/>
      <c r="T101" s="5">
        <f t="shared" si="72"/>
        <v>0</v>
      </c>
      <c r="U101" s="1">
        <f t="shared" si="73"/>
        <v>0</v>
      </c>
      <c r="V101" s="28">
        <f t="shared" si="74"/>
        <v>0</v>
      </c>
    </row>
    <row r="102" spans="2:22" ht="19.5" thickBot="1">
      <c r="B102" s="48" t="s">
        <v>14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50"/>
      <c r="O102" s="30"/>
      <c r="P102" s="31">
        <f>SUM(P90:P101)</f>
        <v>0</v>
      </c>
      <c r="Q102" s="31"/>
      <c r="R102" s="32">
        <f>SUM(R90:R101)</f>
        <v>0</v>
      </c>
      <c r="S102" s="32"/>
      <c r="T102" s="33">
        <f>SUM(T90:T101)</f>
        <v>0</v>
      </c>
      <c r="U102" s="33">
        <f>SUM(U90:U101)</f>
        <v>0</v>
      </c>
      <c r="V102" s="34">
        <f>SUM(V90:V101)</f>
        <v>0</v>
      </c>
    </row>
    <row r="104" ht="15.75" thickBot="1"/>
    <row r="105" spans="2:22" s="17" customFormat="1" ht="75">
      <c r="B105" s="18">
        <v>2011</v>
      </c>
      <c r="C105" s="19" t="s">
        <v>24</v>
      </c>
      <c r="D105" s="20" t="s">
        <v>25</v>
      </c>
      <c r="E105" s="21" t="s">
        <v>33</v>
      </c>
      <c r="F105" s="21" t="s">
        <v>34</v>
      </c>
      <c r="G105" s="21" t="s">
        <v>35</v>
      </c>
      <c r="H105" s="21" t="s">
        <v>36</v>
      </c>
      <c r="I105" s="22" t="s">
        <v>0</v>
      </c>
      <c r="J105" s="19" t="s">
        <v>43</v>
      </c>
      <c r="K105" s="23">
        <v>0.25</v>
      </c>
      <c r="L105" s="24" t="s">
        <v>10</v>
      </c>
      <c r="M105" s="24" t="s">
        <v>10</v>
      </c>
      <c r="N105" s="20" t="s">
        <v>17</v>
      </c>
      <c r="O105" s="25">
        <v>0.005</v>
      </c>
      <c r="P105" s="24" t="s">
        <v>18</v>
      </c>
      <c r="Q105" s="24" t="s">
        <v>19</v>
      </c>
      <c r="R105" s="22" t="s">
        <v>30</v>
      </c>
      <c r="S105" s="22" t="s">
        <v>31</v>
      </c>
      <c r="T105" s="24" t="s">
        <v>20</v>
      </c>
      <c r="U105" s="24" t="s">
        <v>21</v>
      </c>
      <c r="V105" s="26" t="s">
        <v>32</v>
      </c>
    </row>
    <row r="106" spans="2:22" ht="15">
      <c r="B106" s="37" t="s">
        <v>1</v>
      </c>
      <c r="C106" s="38"/>
      <c r="D106" s="38"/>
      <c r="E106" s="39">
        <f>C106/24</f>
        <v>0</v>
      </c>
      <c r="F106" s="39">
        <f>D106/24</f>
        <v>0</v>
      </c>
      <c r="G106" s="40">
        <f>ROUNDDOWN(E106,0)</f>
        <v>0</v>
      </c>
      <c r="H106" s="40">
        <f>ROUNDUP(F106,0)</f>
        <v>0</v>
      </c>
      <c r="I106" s="41"/>
      <c r="J106" s="41">
        <v>810.55</v>
      </c>
      <c r="K106" s="39">
        <f>J106*25/100</f>
        <v>202.6375</v>
      </c>
      <c r="L106" s="42">
        <f>MAX(0,G106-I106)</f>
        <v>0</v>
      </c>
      <c r="M106" s="42">
        <f>MAX(0,H106-I106)</f>
        <v>0</v>
      </c>
      <c r="N106" s="43"/>
      <c r="O106" s="43">
        <f>(N106*0.5)/100</f>
        <v>0</v>
      </c>
      <c r="P106" s="39">
        <f aca="true" t="shared" si="78" ref="P106:P117">K106*L106</f>
        <v>0</v>
      </c>
      <c r="Q106" s="39">
        <f>M106*O106</f>
        <v>0</v>
      </c>
      <c r="R106" s="39"/>
      <c r="S106" s="39"/>
      <c r="T106" s="39">
        <f>P106-R106</f>
        <v>0</v>
      </c>
      <c r="U106" s="39">
        <f>Q106-S106</f>
        <v>0</v>
      </c>
      <c r="V106" s="44">
        <f>T106+U106</f>
        <v>0</v>
      </c>
    </row>
    <row r="107" spans="2:22" ht="15">
      <c r="B107" s="37" t="s">
        <v>2</v>
      </c>
      <c r="C107" s="38"/>
      <c r="D107" s="38"/>
      <c r="E107" s="39">
        <f aca="true" t="shared" si="79" ref="E107:E117">C107/24</f>
        <v>0</v>
      </c>
      <c r="F107" s="39">
        <f aca="true" t="shared" si="80" ref="F107:F117">D107/24</f>
        <v>0</v>
      </c>
      <c r="G107" s="40">
        <f aca="true" t="shared" si="81" ref="G107:G117">ROUNDDOWN(E107,0)</f>
        <v>0</v>
      </c>
      <c r="H107" s="40">
        <f aca="true" t="shared" si="82" ref="H107:H117">ROUNDUP(F107,0)</f>
        <v>0</v>
      </c>
      <c r="I107" s="41"/>
      <c r="J107" s="41">
        <v>797.41</v>
      </c>
      <c r="K107" s="39">
        <f aca="true" t="shared" si="83" ref="K107:K117">J107*25/100</f>
        <v>199.3525</v>
      </c>
      <c r="L107" s="42">
        <f aca="true" t="shared" si="84" ref="L107:L117">MAX(0,G107-I107)</f>
        <v>0</v>
      </c>
      <c r="M107" s="42">
        <f>MAX(0,H107-I107)</f>
        <v>0</v>
      </c>
      <c r="N107" s="43"/>
      <c r="O107" s="43">
        <f>(N107*0.5)/100</f>
        <v>0</v>
      </c>
      <c r="P107" s="39">
        <f t="shared" si="78"/>
        <v>0</v>
      </c>
      <c r="Q107" s="39">
        <f>M107*O107</f>
        <v>0</v>
      </c>
      <c r="R107" s="39"/>
      <c r="S107" s="39"/>
      <c r="T107" s="39">
        <f aca="true" t="shared" si="85" ref="T107:T117">P107-R107</f>
        <v>0</v>
      </c>
      <c r="U107" s="39">
        <f aca="true" t="shared" si="86" ref="U107:U117">Q107-S107</f>
        <v>0</v>
      </c>
      <c r="V107" s="44">
        <f aca="true" t="shared" si="87" ref="V107:V117">T107+U107</f>
        <v>0</v>
      </c>
    </row>
    <row r="108" spans="2:22" s="15" customFormat="1" ht="15">
      <c r="B108" s="37" t="s">
        <v>3</v>
      </c>
      <c r="C108" s="38"/>
      <c r="D108" s="38"/>
      <c r="E108" s="39">
        <f t="shared" si="79"/>
        <v>0</v>
      </c>
      <c r="F108" s="39">
        <f t="shared" si="80"/>
        <v>0</v>
      </c>
      <c r="G108" s="40">
        <f t="shared" si="81"/>
        <v>0</v>
      </c>
      <c r="H108" s="40">
        <f t="shared" si="82"/>
        <v>0</v>
      </c>
      <c r="I108" s="41"/>
      <c r="J108" s="41">
        <v>822.85</v>
      </c>
      <c r="K108" s="39">
        <f t="shared" si="83"/>
        <v>205.7125</v>
      </c>
      <c r="L108" s="42">
        <f t="shared" si="84"/>
        <v>0</v>
      </c>
      <c r="M108" s="42">
        <f>MAX(0,H108-I108)</f>
        <v>0</v>
      </c>
      <c r="N108" s="43"/>
      <c r="O108" s="43">
        <f>(N108*0.5)/100</f>
        <v>0</v>
      </c>
      <c r="P108" s="39">
        <f t="shared" si="78"/>
        <v>0</v>
      </c>
      <c r="Q108" s="39">
        <f>M108*O108</f>
        <v>0</v>
      </c>
      <c r="R108" s="45"/>
      <c r="S108" s="39"/>
      <c r="T108" s="39">
        <f t="shared" si="85"/>
        <v>0</v>
      </c>
      <c r="U108" s="39">
        <f t="shared" si="86"/>
        <v>0</v>
      </c>
      <c r="V108" s="44">
        <f t="shared" si="87"/>
        <v>0</v>
      </c>
    </row>
    <row r="109" spans="2:22" ht="15">
      <c r="B109" s="27" t="s">
        <v>4</v>
      </c>
      <c r="C109" s="8"/>
      <c r="D109" s="9"/>
      <c r="E109" s="5">
        <f t="shared" si="79"/>
        <v>0</v>
      </c>
      <c r="F109" s="5">
        <f t="shared" si="80"/>
        <v>0</v>
      </c>
      <c r="G109" s="4">
        <f t="shared" si="81"/>
        <v>0</v>
      </c>
      <c r="H109" s="4">
        <f t="shared" si="82"/>
        <v>0</v>
      </c>
      <c r="I109" s="3"/>
      <c r="J109" s="6">
        <v>814.97</v>
      </c>
      <c r="K109" s="7">
        <f t="shared" si="83"/>
        <v>203.7425</v>
      </c>
      <c r="L109" s="11">
        <f t="shared" si="84"/>
        <v>0</v>
      </c>
      <c r="M109" s="11">
        <f aca="true" t="shared" si="88" ref="M109:M117">MAX(0,H109-I109)</f>
        <v>0</v>
      </c>
      <c r="N109" s="12"/>
      <c r="O109" s="10">
        <f aca="true" t="shared" si="89" ref="O109:O117">(N109*0.5)/100</f>
        <v>0</v>
      </c>
      <c r="P109" s="1">
        <f t="shared" si="78"/>
        <v>0</v>
      </c>
      <c r="Q109" s="1">
        <f aca="true" t="shared" si="90" ref="Q109:Q117">M109*O109</f>
        <v>0</v>
      </c>
      <c r="R109" s="2"/>
      <c r="S109" s="2"/>
      <c r="T109" s="5">
        <f t="shared" si="85"/>
        <v>0</v>
      </c>
      <c r="U109" s="1">
        <f t="shared" si="86"/>
        <v>0</v>
      </c>
      <c r="V109" s="28">
        <f t="shared" si="87"/>
        <v>0</v>
      </c>
    </row>
    <row r="110" spans="2:22" ht="15">
      <c r="B110" s="27" t="s">
        <v>5</v>
      </c>
      <c r="C110" s="8"/>
      <c r="D110" s="9"/>
      <c r="E110" s="5">
        <f t="shared" si="79"/>
        <v>0</v>
      </c>
      <c r="F110" s="5">
        <f t="shared" si="80"/>
        <v>0</v>
      </c>
      <c r="G110" s="4">
        <f t="shared" si="81"/>
        <v>0</v>
      </c>
      <c r="H110" s="4">
        <f t="shared" si="82"/>
        <v>0</v>
      </c>
      <c r="I110" s="3"/>
      <c r="J110" s="6">
        <v>822.96</v>
      </c>
      <c r="K110" s="7">
        <f t="shared" si="83"/>
        <v>205.74</v>
      </c>
      <c r="L110" s="11">
        <f t="shared" si="84"/>
        <v>0</v>
      </c>
      <c r="M110" s="11">
        <f t="shared" si="88"/>
        <v>0</v>
      </c>
      <c r="N110" s="12"/>
      <c r="O110" s="10">
        <f t="shared" si="89"/>
        <v>0</v>
      </c>
      <c r="P110" s="1">
        <f t="shared" si="78"/>
        <v>0</v>
      </c>
      <c r="Q110" s="1">
        <f t="shared" si="90"/>
        <v>0</v>
      </c>
      <c r="R110" s="2"/>
      <c r="S110" s="2"/>
      <c r="T110" s="5">
        <f t="shared" si="85"/>
        <v>0</v>
      </c>
      <c r="U110" s="1">
        <f t="shared" si="86"/>
        <v>0</v>
      </c>
      <c r="V110" s="28">
        <f t="shared" si="87"/>
        <v>0</v>
      </c>
    </row>
    <row r="111" spans="2:22" ht="15">
      <c r="B111" s="27" t="s">
        <v>6</v>
      </c>
      <c r="C111" s="8"/>
      <c r="D111" s="9"/>
      <c r="E111" s="5">
        <f t="shared" si="79"/>
        <v>0</v>
      </c>
      <c r="F111" s="5">
        <f t="shared" si="80"/>
        <v>0</v>
      </c>
      <c r="G111" s="4">
        <f t="shared" si="81"/>
        <v>0</v>
      </c>
      <c r="H111" s="4">
        <f t="shared" si="82"/>
        <v>0</v>
      </c>
      <c r="I111" s="3"/>
      <c r="J111" s="35">
        <v>821.7</v>
      </c>
      <c r="K111" s="7">
        <f t="shared" si="83"/>
        <v>205.425</v>
      </c>
      <c r="L111" s="11">
        <f t="shared" si="84"/>
        <v>0</v>
      </c>
      <c r="M111" s="11">
        <f t="shared" si="88"/>
        <v>0</v>
      </c>
      <c r="N111" s="12"/>
      <c r="O111" s="10">
        <f t="shared" si="89"/>
        <v>0</v>
      </c>
      <c r="P111" s="1">
        <f t="shared" si="78"/>
        <v>0</v>
      </c>
      <c r="Q111" s="1">
        <f t="shared" si="90"/>
        <v>0</v>
      </c>
      <c r="R111" s="2"/>
      <c r="S111" s="2"/>
      <c r="T111" s="5">
        <f t="shared" si="85"/>
        <v>0</v>
      </c>
      <c r="U111" s="1">
        <f t="shared" si="86"/>
        <v>0</v>
      </c>
      <c r="V111" s="28">
        <f t="shared" si="87"/>
        <v>0</v>
      </c>
    </row>
    <row r="112" spans="2:22" ht="15">
      <c r="B112" s="27" t="s">
        <v>7</v>
      </c>
      <c r="C112" s="8"/>
      <c r="D112" s="9"/>
      <c r="E112" s="5">
        <f t="shared" si="79"/>
        <v>0</v>
      </c>
      <c r="F112" s="5">
        <f t="shared" si="80"/>
        <v>0</v>
      </c>
      <c r="G112" s="4">
        <f t="shared" si="81"/>
        <v>0</v>
      </c>
      <c r="H112" s="4">
        <f t="shared" si="82"/>
        <v>0</v>
      </c>
      <c r="I112" s="3"/>
      <c r="J112" s="6">
        <v>814.16</v>
      </c>
      <c r="K112" s="7">
        <f t="shared" si="83"/>
        <v>203.54</v>
      </c>
      <c r="L112" s="11">
        <f t="shared" si="84"/>
        <v>0</v>
      </c>
      <c r="M112" s="11">
        <f t="shared" si="88"/>
        <v>0</v>
      </c>
      <c r="N112" s="12"/>
      <c r="O112" s="10">
        <f t="shared" si="89"/>
        <v>0</v>
      </c>
      <c r="P112" s="1">
        <f t="shared" si="78"/>
        <v>0</v>
      </c>
      <c r="Q112" s="1">
        <f t="shared" si="90"/>
        <v>0</v>
      </c>
      <c r="R112" s="2"/>
      <c r="S112" s="2"/>
      <c r="T112" s="5">
        <f t="shared" si="85"/>
        <v>0</v>
      </c>
      <c r="U112" s="1">
        <f t="shared" si="86"/>
        <v>0</v>
      </c>
      <c r="V112" s="28">
        <f t="shared" si="87"/>
        <v>0</v>
      </c>
    </row>
    <row r="113" spans="2:22" ht="15">
      <c r="B113" s="27" t="s">
        <v>8</v>
      </c>
      <c r="C113" s="8"/>
      <c r="D113" s="9"/>
      <c r="E113" s="5">
        <f t="shared" si="79"/>
        <v>0</v>
      </c>
      <c r="F113" s="5">
        <f t="shared" si="80"/>
        <v>0</v>
      </c>
      <c r="G113" s="4">
        <f t="shared" si="81"/>
        <v>0</v>
      </c>
      <c r="H113" s="4">
        <f t="shared" si="82"/>
        <v>0</v>
      </c>
      <c r="I113" s="3"/>
      <c r="J113" s="6">
        <v>826.72</v>
      </c>
      <c r="K113" s="7">
        <f t="shared" si="83"/>
        <v>206.68</v>
      </c>
      <c r="L113" s="11">
        <f t="shared" si="84"/>
        <v>0</v>
      </c>
      <c r="M113" s="11">
        <f t="shared" si="88"/>
        <v>0</v>
      </c>
      <c r="N113" s="12"/>
      <c r="O113" s="10">
        <f t="shared" si="89"/>
        <v>0</v>
      </c>
      <c r="P113" s="1">
        <f t="shared" si="78"/>
        <v>0</v>
      </c>
      <c r="Q113" s="1">
        <f t="shared" si="90"/>
        <v>0</v>
      </c>
      <c r="R113" s="2"/>
      <c r="S113" s="2"/>
      <c r="T113" s="5">
        <f t="shared" si="85"/>
        <v>0</v>
      </c>
      <c r="U113" s="1">
        <f t="shared" si="86"/>
        <v>0</v>
      </c>
      <c r="V113" s="28">
        <f t="shared" si="87"/>
        <v>0</v>
      </c>
    </row>
    <row r="114" spans="2:22" ht="15">
      <c r="B114" s="27" t="s">
        <v>9</v>
      </c>
      <c r="C114" s="8"/>
      <c r="D114" s="9"/>
      <c r="E114" s="5">
        <f t="shared" si="79"/>
        <v>0</v>
      </c>
      <c r="F114" s="5">
        <f t="shared" si="80"/>
        <v>0</v>
      </c>
      <c r="G114" s="4">
        <f t="shared" si="81"/>
        <v>0</v>
      </c>
      <c r="H114" s="4">
        <f t="shared" si="82"/>
        <v>0</v>
      </c>
      <c r="I114" s="3"/>
      <c r="J114" s="6">
        <v>819.89</v>
      </c>
      <c r="K114" s="7">
        <f t="shared" si="83"/>
        <v>204.9725</v>
      </c>
      <c r="L114" s="11">
        <f t="shared" si="84"/>
        <v>0</v>
      </c>
      <c r="M114" s="11">
        <f t="shared" si="88"/>
        <v>0</v>
      </c>
      <c r="N114" s="12"/>
      <c r="O114" s="10">
        <f t="shared" si="89"/>
        <v>0</v>
      </c>
      <c r="P114" s="1">
        <f t="shared" si="78"/>
        <v>0</v>
      </c>
      <c r="Q114" s="1">
        <f t="shared" si="90"/>
        <v>0</v>
      </c>
      <c r="R114" s="2"/>
      <c r="S114" s="2"/>
      <c r="T114" s="5">
        <f t="shared" si="85"/>
        <v>0</v>
      </c>
      <c r="U114" s="1">
        <f t="shared" si="86"/>
        <v>0</v>
      </c>
      <c r="V114" s="28">
        <f t="shared" si="87"/>
        <v>0</v>
      </c>
    </row>
    <row r="115" spans="2:22" ht="15">
      <c r="B115" s="29" t="s">
        <v>11</v>
      </c>
      <c r="C115" s="8"/>
      <c r="D115" s="9"/>
      <c r="E115" s="5">
        <f t="shared" si="79"/>
        <v>0</v>
      </c>
      <c r="F115" s="5">
        <f t="shared" si="80"/>
        <v>0</v>
      </c>
      <c r="G115" s="4">
        <f t="shared" si="81"/>
        <v>0</v>
      </c>
      <c r="H115" s="4">
        <f t="shared" si="82"/>
        <v>0</v>
      </c>
      <c r="I115" s="3"/>
      <c r="J115" s="6">
        <v>817.67</v>
      </c>
      <c r="K115" s="7">
        <f t="shared" si="83"/>
        <v>204.4175</v>
      </c>
      <c r="L115" s="11">
        <f t="shared" si="84"/>
        <v>0</v>
      </c>
      <c r="M115" s="11">
        <f t="shared" si="88"/>
        <v>0</v>
      </c>
      <c r="N115" s="12"/>
      <c r="O115" s="10">
        <f t="shared" si="89"/>
        <v>0</v>
      </c>
      <c r="P115" s="1">
        <f t="shared" si="78"/>
        <v>0</v>
      </c>
      <c r="Q115" s="1">
        <f t="shared" si="90"/>
        <v>0</v>
      </c>
      <c r="R115" s="2"/>
      <c r="S115" s="2"/>
      <c r="T115" s="5">
        <f t="shared" si="85"/>
        <v>0</v>
      </c>
      <c r="U115" s="1">
        <f t="shared" si="86"/>
        <v>0</v>
      </c>
      <c r="V115" s="28">
        <f t="shared" si="87"/>
        <v>0</v>
      </c>
    </row>
    <row r="116" spans="2:22" ht="15">
      <c r="B116" s="29" t="s">
        <v>12</v>
      </c>
      <c r="C116" s="8"/>
      <c r="D116" s="9"/>
      <c r="E116" s="5">
        <f t="shared" si="79"/>
        <v>0</v>
      </c>
      <c r="F116" s="5">
        <f t="shared" si="80"/>
        <v>0</v>
      </c>
      <c r="G116" s="4">
        <f t="shared" si="81"/>
        <v>0</v>
      </c>
      <c r="H116" s="4">
        <f t="shared" si="82"/>
        <v>0</v>
      </c>
      <c r="I116" s="3"/>
      <c r="J116" s="6">
        <v>829.09</v>
      </c>
      <c r="K116" s="7">
        <f t="shared" si="83"/>
        <v>207.2725</v>
      </c>
      <c r="L116" s="11">
        <f t="shared" si="84"/>
        <v>0</v>
      </c>
      <c r="M116" s="11">
        <f t="shared" si="88"/>
        <v>0</v>
      </c>
      <c r="N116" s="12"/>
      <c r="O116" s="10">
        <f t="shared" si="89"/>
        <v>0</v>
      </c>
      <c r="P116" s="1">
        <f t="shared" si="78"/>
        <v>0</v>
      </c>
      <c r="Q116" s="1">
        <f t="shared" si="90"/>
        <v>0</v>
      </c>
      <c r="R116" s="2"/>
      <c r="S116" s="2"/>
      <c r="T116" s="5">
        <f t="shared" si="85"/>
        <v>0</v>
      </c>
      <c r="U116" s="1">
        <f t="shared" si="86"/>
        <v>0</v>
      </c>
      <c r="V116" s="28">
        <f t="shared" si="87"/>
        <v>0</v>
      </c>
    </row>
    <row r="117" spans="2:22" ht="15">
      <c r="B117" s="29" t="s">
        <v>13</v>
      </c>
      <c r="C117" s="8"/>
      <c r="D117" s="9"/>
      <c r="E117" s="5">
        <f t="shared" si="79"/>
        <v>0</v>
      </c>
      <c r="F117" s="5">
        <f t="shared" si="80"/>
        <v>0</v>
      </c>
      <c r="G117" s="4">
        <f t="shared" si="81"/>
        <v>0</v>
      </c>
      <c r="H117" s="4">
        <f t="shared" si="82"/>
        <v>0</v>
      </c>
      <c r="I117" s="3"/>
      <c r="J117" s="35">
        <v>834.1</v>
      </c>
      <c r="K117" s="7">
        <f t="shared" si="83"/>
        <v>208.525</v>
      </c>
      <c r="L117" s="11">
        <f t="shared" si="84"/>
        <v>0</v>
      </c>
      <c r="M117" s="11">
        <f t="shared" si="88"/>
        <v>0</v>
      </c>
      <c r="N117" s="12"/>
      <c r="O117" s="10">
        <f t="shared" si="89"/>
        <v>0</v>
      </c>
      <c r="P117" s="1">
        <f t="shared" si="78"/>
        <v>0</v>
      </c>
      <c r="Q117" s="1">
        <f t="shared" si="90"/>
        <v>0</v>
      </c>
      <c r="R117" s="2"/>
      <c r="S117" s="2"/>
      <c r="T117" s="5">
        <f t="shared" si="85"/>
        <v>0</v>
      </c>
      <c r="U117" s="1">
        <f t="shared" si="86"/>
        <v>0</v>
      </c>
      <c r="V117" s="28">
        <f t="shared" si="87"/>
        <v>0</v>
      </c>
    </row>
    <row r="118" spans="2:22" ht="19.5" thickBot="1">
      <c r="B118" s="48" t="s">
        <v>14</v>
      </c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50"/>
      <c r="O118" s="30"/>
      <c r="P118" s="31">
        <f>SUM(P106:P117)</f>
        <v>0</v>
      </c>
      <c r="Q118" s="31"/>
      <c r="R118" s="32">
        <f>SUM(R106:R117)</f>
        <v>0</v>
      </c>
      <c r="S118" s="32"/>
      <c r="T118" s="33">
        <f>SUM(T106:T117)</f>
        <v>0</v>
      </c>
      <c r="U118" s="33">
        <f>SUM(U106:U117)</f>
        <v>0</v>
      </c>
      <c r="V118" s="34">
        <f>SUM(V106:V117)</f>
        <v>0</v>
      </c>
    </row>
  </sheetData>
  <sheetProtection/>
  <mergeCells count="10">
    <mergeCell ref="B118:N118"/>
    <mergeCell ref="B86:N86"/>
    <mergeCell ref="B102:N102"/>
    <mergeCell ref="B70:N70"/>
    <mergeCell ref="B54:N54"/>
    <mergeCell ref="B38:N38"/>
    <mergeCell ref="B22:N22"/>
    <mergeCell ref="D7:E7"/>
    <mergeCell ref="D6:E6"/>
    <mergeCell ref="D2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  <rowBreaks count="2" manualBreakCount="2">
    <brk id="55" max="22" man="1"/>
    <brk id="10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Riad Kremic</dc:creator>
  <cp:keywords/>
  <dc:description/>
  <cp:lastModifiedBy>Riad Kremic</cp:lastModifiedBy>
  <cp:lastPrinted>2016-09-22T12:45:56Z</cp:lastPrinted>
  <dcterms:created xsi:type="dcterms:W3CDTF">2016-07-28T10:49:51Z</dcterms:created>
  <dcterms:modified xsi:type="dcterms:W3CDTF">2017-08-10T08:27:38Z</dcterms:modified>
  <cp:category/>
  <cp:version/>
  <cp:contentType/>
  <cp:contentStatus/>
</cp:coreProperties>
</file>